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айт\Приложения к отчетам\"/>
    </mc:Choice>
  </mc:AlternateContent>
  <bookViews>
    <workbookView xWindow="0" yWindow="0" windowWidth="28752" windowHeight="11868" firstSheet="1" activeTab="5"/>
  </bookViews>
  <sheets>
    <sheet name="Приложение 7" sheetId="12" r:id="rId1"/>
    <sheet name="Приложение 6" sheetId="8" r:id="rId2"/>
    <sheet name="Приложение 5" sheetId="3" r:id="rId3"/>
    <sheet name="Приложение 4" sheetId="7" r:id="rId4"/>
    <sheet name="Приложение 3" sheetId="2" r:id="rId5"/>
    <sheet name="Приложение 2" sheetId="6" r:id="rId6"/>
    <sheet name="Приложение 1" sheetId="5" r:id="rId7"/>
  </sheets>
  <calcPr calcId="152511"/>
</workbook>
</file>

<file path=xl/calcChain.xml><?xml version="1.0" encoding="utf-8"?>
<calcChain xmlns="http://schemas.openxmlformats.org/spreadsheetml/2006/main">
  <c r="E10" i="5" l="1"/>
  <c r="E16" i="6" l="1"/>
  <c r="E15" i="6" s="1"/>
  <c r="E14" i="6" s="1"/>
  <c r="E20" i="6"/>
  <c r="E19" i="6" s="1"/>
  <c r="E18" i="6" s="1"/>
  <c r="D18" i="5"/>
  <c r="D17" i="5" s="1"/>
  <c r="D16" i="5" s="1"/>
  <c r="D14" i="5"/>
  <c r="D13" i="5" s="1"/>
  <c r="D12" i="5" s="1"/>
  <c r="D31" i="2" l="1"/>
  <c r="D9" i="2"/>
  <c r="D8" i="2"/>
  <c r="D41" i="2"/>
  <c r="C41" i="2"/>
  <c r="E50" i="2"/>
  <c r="E49" i="2"/>
  <c r="E48" i="2"/>
  <c r="E47" i="2"/>
  <c r="C51" i="2"/>
  <c r="D23" i="2"/>
  <c r="C23" i="2"/>
  <c r="D21" i="2"/>
  <c r="C21" i="2"/>
  <c r="D106" i="12" l="1"/>
  <c r="C106" i="12"/>
  <c r="E108" i="12" l="1"/>
  <c r="E107" i="12"/>
  <c r="D105" i="12"/>
  <c r="C105" i="12"/>
  <c r="E104" i="12"/>
  <c r="E103" i="12"/>
  <c r="E102" i="12"/>
  <c r="E101" i="12"/>
  <c r="D100" i="12"/>
  <c r="C100" i="12"/>
  <c r="E100" i="12" s="1"/>
  <c r="E99" i="12"/>
  <c r="E98" i="12"/>
  <c r="D97" i="12"/>
  <c r="C97" i="12"/>
  <c r="C96" i="12" s="1"/>
  <c r="E95" i="12"/>
  <c r="D94" i="12"/>
  <c r="C94" i="12"/>
  <c r="C93" i="12" s="1"/>
  <c r="D93" i="12"/>
  <c r="E92" i="12"/>
  <c r="E91" i="12"/>
  <c r="D90" i="12"/>
  <c r="C90" i="12"/>
  <c r="C89" i="12" s="1"/>
  <c r="D89" i="12"/>
  <c r="E88" i="12"/>
  <c r="E87" i="12"/>
  <c r="D86" i="12"/>
  <c r="C86" i="12"/>
  <c r="E85" i="12"/>
  <c r="E84" i="12"/>
  <c r="D83" i="12"/>
  <c r="C83" i="12"/>
  <c r="E81" i="12"/>
  <c r="E80" i="12"/>
  <c r="E79" i="12"/>
  <c r="E78" i="12"/>
  <c r="E77" i="12"/>
  <c r="E76" i="12"/>
  <c r="D75" i="12"/>
  <c r="C75" i="12"/>
  <c r="E73" i="12"/>
  <c r="E72" i="12"/>
  <c r="D71" i="12"/>
  <c r="C71" i="12"/>
  <c r="E70" i="12"/>
  <c r="D68" i="12"/>
  <c r="C68" i="12"/>
  <c r="C67" i="12" s="1"/>
  <c r="C66" i="12" s="1"/>
  <c r="C65" i="12" s="1"/>
  <c r="E64" i="12"/>
  <c r="E63" i="12"/>
  <c r="E62" i="12"/>
  <c r="D61" i="12"/>
  <c r="C61" i="12"/>
  <c r="C60" i="12" s="1"/>
  <c r="C55" i="12" s="1"/>
  <c r="D60" i="12"/>
  <c r="E59" i="12"/>
  <c r="E58" i="12"/>
  <c r="E57" i="12"/>
  <c r="E56" i="12"/>
  <c r="E54" i="12"/>
  <c r="E53" i="12"/>
  <c r="E52" i="12"/>
  <c r="E51" i="12"/>
  <c r="E50" i="12"/>
  <c r="E49" i="12"/>
  <c r="D48" i="12"/>
  <c r="C48" i="12"/>
  <c r="D47" i="12"/>
  <c r="D46" i="12" s="1"/>
  <c r="C47" i="12"/>
  <c r="C46" i="12" s="1"/>
  <c r="E45" i="12"/>
  <c r="E44" i="12"/>
  <c r="E42" i="12"/>
  <c r="E36" i="12"/>
  <c r="E35" i="12"/>
  <c r="E34" i="12"/>
  <c r="E33" i="12"/>
  <c r="E32" i="12"/>
  <c r="E31" i="12"/>
  <c r="E30" i="12"/>
  <c r="E29" i="12"/>
  <c r="E28" i="12"/>
  <c r="D27" i="12"/>
  <c r="E27" i="12" s="1"/>
  <c r="C27" i="12"/>
  <c r="E26" i="12"/>
  <c r="E25" i="12"/>
  <c r="E24" i="12"/>
  <c r="E23" i="12"/>
  <c r="E22" i="12"/>
  <c r="E21" i="12"/>
  <c r="D20" i="12"/>
  <c r="C20" i="12"/>
  <c r="C19" i="12" s="1"/>
  <c r="D19" i="12"/>
  <c r="E18" i="12"/>
  <c r="E17" i="12"/>
  <c r="E16" i="12"/>
  <c r="E15" i="12"/>
  <c r="E14" i="12"/>
  <c r="E13" i="12"/>
  <c r="D12" i="12"/>
  <c r="C12" i="12"/>
  <c r="E12" i="12" s="1"/>
  <c r="D11" i="12"/>
  <c r="C11" i="12"/>
  <c r="G74" i="8"/>
  <c r="F74" i="8"/>
  <c r="F108" i="8" s="1"/>
  <c r="G105" i="8"/>
  <c r="F105" i="8"/>
  <c r="G100" i="8"/>
  <c r="F100" i="8"/>
  <c r="G89" i="8"/>
  <c r="G82" i="8"/>
  <c r="H82" i="8" s="1"/>
  <c r="F82" i="8"/>
  <c r="F89" i="8"/>
  <c r="G96" i="8"/>
  <c r="F96" i="8"/>
  <c r="G93" i="8"/>
  <c r="F93" i="8"/>
  <c r="H85" i="8"/>
  <c r="H84" i="8"/>
  <c r="G83" i="8"/>
  <c r="H83" i="8" s="1"/>
  <c r="F83" i="8"/>
  <c r="G86" i="8"/>
  <c r="F86" i="8"/>
  <c r="G90" i="8"/>
  <c r="F90" i="8"/>
  <c r="G94" i="8"/>
  <c r="F94" i="8"/>
  <c r="G75" i="8"/>
  <c r="F75" i="8"/>
  <c r="G71" i="8"/>
  <c r="F71" i="8"/>
  <c r="G68" i="8"/>
  <c r="G67" i="8" s="1"/>
  <c r="F68" i="8"/>
  <c r="F67" i="8" s="1"/>
  <c r="G61" i="8"/>
  <c r="G60" i="8" s="1"/>
  <c r="G55" i="8" s="1"/>
  <c r="F61" i="8"/>
  <c r="F60" i="8" s="1"/>
  <c r="F55" i="8" s="1"/>
  <c r="H53" i="8"/>
  <c r="H54" i="8"/>
  <c r="G20" i="8"/>
  <c r="F20" i="8"/>
  <c r="F27" i="8"/>
  <c r="F11" i="8"/>
  <c r="E68" i="12" l="1"/>
  <c r="E86" i="12"/>
  <c r="E11" i="12"/>
  <c r="C10" i="12"/>
  <c r="E46" i="12"/>
  <c r="E48" i="12"/>
  <c r="E71" i="12"/>
  <c r="E75" i="12"/>
  <c r="E83" i="12"/>
  <c r="C82" i="12"/>
  <c r="C74" i="12" s="1"/>
  <c r="C109" i="12" s="1"/>
  <c r="E93" i="12"/>
  <c r="E97" i="12"/>
  <c r="E19" i="12"/>
  <c r="E60" i="12"/>
  <c r="E89" i="12"/>
  <c r="E20" i="12"/>
  <c r="E61" i="12"/>
  <c r="E90" i="12"/>
  <c r="E94" i="12"/>
  <c r="D10" i="12"/>
  <c r="D55" i="12"/>
  <c r="E55" i="12" s="1"/>
  <c r="D67" i="12"/>
  <c r="D96" i="12"/>
  <c r="E96" i="12" s="1"/>
  <c r="E105" i="12"/>
  <c r="F19" i="8"/>
  <c r="F10" i="8" s="1"/>
  <c r="H32" i="8"/>
  <c r="F12" i="8"/>
  <c r="G12" i="8"/>
  <c r="C9" i="3"/>
  <c r="D26" i="3"/>
  <c r="C26" i="3"/>
  <c r="E18" i="3"/>
  <c r="D10" i="3"/>
  <c r="C10" i="3"/>
  <c r="E13" i="3"/>
  <c r="E10" i="12" l="1"/>
  <c r="D82" i="12"/>
  <c r="E67" i="12"/>
  <c r="D66" i="12"/>
  <c r="E46" i="2"/>
  <c r="E22" i="2"/>
  <c r="E21" i="2"/>
  <c r="C31" i="2"/>
  <c r="D15" i="2"/>
  <c r="C15" i="2"/>
  <c r="D10" i="2"/>
  <c r="C10" i="2"/>
  <c r="C9" i="2" s="1"/>
  <c r="E66" i="12" l="1"/>
  <c r="D65" i="12"/>
  <c r="E65" i="12" s="1"/>
  <c r="E82" i="12"/>
  <c r="D74" i="12"/>
  <c r="E41" i="2"/>
  <c r="E74" i="12" l="1"/>
  <c r="D109" i="12"/>
  <c r="E109" i="12" s="1"/>
  <c r="G97" i="8" l="1"/>
  <c r="F97" i="8"/>
  <c r="H61" i="8"/>
  <c r="H62" i="8"/>
  <c r="H63" i="8"/>
  <c r="H64" i="8"/>
  <c r="G66" i="8"/>
  <c r="G65" i="8" s="1"/>
  <c r="F66" i="8"/>
  <c r="F65" i="8" s="1"/>
  <c r="G48" i="8"/>
  <c r="F48" i="8"/>
  <c r="H51" i="8"/>
  <c r="H45" i="8"/>
  <c r="G27" i="8"/>
  <c r="G19" i="8" s="1"/>
  <c r="H34" i="8"/>
  <c r="D21" i="3"/>
  <c r="C21" i="3"/>
  <c r="F47" i="8" l="1"/>
  <c r="F46" i="8" s="1"/>
  <c r="G47" i="8"/>
  <c r="G46" i="8" s="1"/>
  <c r="H60" i="8"/>
  <c r="H102" i="8"/>
  <c r="H103" i="8"/>
  <c r="H104" i="8"/>
  <c r="H100" i="8" l="1"/>
  <c r="H101" i="8"/>
  <c r="H76" i="8"/>
  <c r="H77" i="8"/>
  <c r="H78" i="8"/>
  <c r="H97" i="8"/>
  <c r="H98" i="8"/>
  <c r="H99" i="8"/>
  <c r="H96" i="8"/>
  <c r="H95" i="8"/>
  <c r="H93" i="8"/>
  <c r="H94" i="8"/>
  <c r="H91" i="8"/>
  <c r="H92" i="8"/>
  <c r="H87" i="8"/>
  <c r="H88" i="8"/>
  <c r="H86" i="8"/>
  <c r="H80" i="8"/>
  <c r="H81" i="8"/>
  <c r="H79" i="8"/>
  <c r="H66" i="8"/>
  <c r="H67" i="8"/>
  <c r="H68" i="8"/>
  <c r="H70" i="8"/>
  <c r="H71" i="8"/>
  <c r="H72" i="8"/>
  <c r="H73" i="8"/>
  <c r="H58" i="8"/>
  <c r="H59" i="8"/>
  <c r="H57" i="8"/>
  <c r="H50" i="8"/>
  <c r="H26" i="8"/>
  <c r="H24" i="8"/>
  <c r="H22" i="8"/>
  <c r="H18" i="8"/>
  <c r="H16" i="8"/>
  <c r="H15" i="8"/>
  <c r="H17" i="8"/>
  <c r="H13" i="8"/>
  <c r="H14" i="8"/>
  <c r="H52" i="8"/>
  <c r="H56" i="8"/>
  <c r="H55" i="8"/>
  <c r="H36" i="8"/>
  <c r="H35" i="8"/>
  <c r="H33" i="8"/>
  <c r="H31" i="8"/>
  <c r="H30" i="8"/>
  <c r="H27" i="8"/>
  <c r="H28" i="8"/>
  <c r="H29" i="8"/>
  <c r="G11" i="8"/>
  <c r="G10" i="8" s="1"/>
  <c r="H90" i="8" l="1"/>
  <c r="H11" i="8"/>
  <c r="H20" i="8"/>
  <c r="H19" i="8"/>
  <c r="D19" i="3"/>
  <c r="C24" i="3"/>
  <c r="D24" i="3"/>
  <c r="E25" i="3"/>
  <c r="D17" i="3"/>
  <c r="G108" i="8" l="1"/>
  <c r="H89" i="8"/>
  <c r="E24" i="3"/>
  <c r="D34" i="2"/>
  <c r="D33" i="2" s="1"/>
  <c r="C34" i="2"/>
  <c r="C33" i="2" s="1"/>
  <c r="C8" i="2" s="1"/>
  <c r="E37" i="2"/>
  <c r="E38" i="2"/>
  <c r="E39" i="2"/>
  <c r="E40" i="2"/>
  <c r="E36" i="2"/>
  <c r="E35" i="2"/>
  <c r="E45" i="2"/>
  <c r="D37" i="7"/>
  <c r="E52" i="2"/>
  <c r="E53" i="2"/>
  <c r="E51" i="2"/>
  <c r="E34" i="2" l="1"/>
  <c r="E11" i="2"/>
  <c r="E14" i="2"/>
  <c r="E9" i="2" l="1"/>
  <c r="H49" i="8" l="1"/>
  <c r="H44" i="8"/>
  <c r="H23" i="8"/>
  <c r="H25" i="8"/>
  <c r="H21" i="8"/>
  <c r="H74" i="8" l="1"/>
  <c r="H75" i="8"/>
  <c r="H65" i="8"/>
  <c r="H106" i="8" l="1"/>
  <c r="H107" i="8"/>
  <c r="H48" i="8"/>
  <c r="H42" i="8"/>
  <c r="H12" i="8"/>
  <c r="C19" i="3"/>
  <c r="E27" i="3"/>
  <c r="E26" i="3"/>
  <c r="E22" i="3"/>
  <c r="E23" i="3"/>
  <c r="E20" i="3"/>
  <c r="C17" i="3"/>
  <c r="E17" i="3" s="1"/>
  <c r="D15" i="3"/>
  <c r="D9" i="3" s="1"/>
  <c r="F15" i="3"/>
  <c r="C15" i="3"/>
  <c r="E16" i="3"/>
  <c r="E15" i="3" s="1"/>
  <c r="E11" i="3"/>
  <c r="E12" i="3"/>
  <c r="E14" i="3"/>
  <c r="E19" i="3" l="1"/>
  <c r="E9" i="3"/>
  <c r="H10" i="8"/>
  <c r="H105" i="8"/>
  <c r="H46" i="8"/>
  <c r="E21" i="3"/>
  <c r="E10" i="3"/>
  <c r="H108" i="8" l="1"/>
  <c r="F21" i="6"/>
  <c r="F20" i="6"/>
  <c r="F19" i="6"/>
  <c r="F18" i="6"/>
  <c r="F17" i="6"/>
  <c r="F16" i="6"/>
  <c r="F15" i="6"/>
  <c r="F14" i="6"/>
  <c r="F13" i="6"/>
  <c r="F12" i="6"/>
  <c r="E19" i="5"/>
  <c r="E18" i="5"/>
  <c r="E17" i="5"/>
  <c r="E16" i="5"/>
  <c r="E15" i="5"/>
  <c r="E14" i="5"/>
  <c r="E13" i="5"/>
  <c r="E12" i="5"/>
  <c r="E11" i="5"/>
  <c r="E9" i="5"/>
  <c r="E10" i="2" l="1"/>
  <c r="E12" i="2"/>
  <c r="E15" i="2"/>
  <c r="E16" i="2"/>
  <c r="E17" i="2"/>
  <c r="E18" i="2"/>
  <c r="E19" i="2"/>
  <c r="E23" i="2"/>
  <c r="E24" i="2"/>
  <c r="E25" i="2"/>
  <c r="E26" i="2"/>
  <c r="E27" i="2"/>
  <c r="E28" i="2"/>
  <c r="E29" i="2"/>
  <c r="E30" i="2"/>
  <c r="E31" i="2"/>
  <c r="E32" i="2"/>
  <c r="E42" i="2"/>
  <c r="E43" i="2"/>
  <c r="E44" i="2"/>
  <c r="E8" i="2" l="1"/>
  <c r="E33" i="2"/>
</calcChain>
</file>

<file path=xl/sharedStrings.xml><?xml version="1.0" encoding="utf-8"?>
<sst xmlns="http://schemas.openxmlformats.org/spreadsheetml/2006/main" count="788" uniqueCount="342">
  <si>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</si>
  <si>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</si>
  <si>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</si>
  <si>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</si>
  <si>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</si>
  <si>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</si>
  <si>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</si>
  <si>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</si>
  <si>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x</t>
  </si>
  <si>
    <t xml:space="preserve">  БЕЗВОЗМЕЗДНЫЕ ПОСТУПЛЕНИЯ</t>
  </si>
  <si>
    <t xml:space="preserve">  Дотации бюджетам сельских поселений на выравнивание бюджетной обеспеченности</t>
  </si>
  <si>
    <t xml:space="preserve">  Иные межбюджетные трансферты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</si>
  <si>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</si>
  <si>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</si>
  <si>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</si>
  <si>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</si>
  <si>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</si>
  <si>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ПРИБЫЛЬ,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</si>
  <si>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</si>
  <si>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</si>
  <si>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</si>
  <si>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</si>
  <si>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</si>
  <si>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</si>
  <si>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</si>
  <si>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</si>
  <si>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</si>
  <si>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</si>
  <si>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</si>
  <si>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</si>
  <si>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Прочие субсидии бюджетам сельских поселений (субсидии на реализацию программ по поддержке местных инициатив в Тверской области)</t>
  </si>
  <si>
    <t xml:space="preserve">  Прочие субвенции бюджетам сельских поселений (субвенции бюджетам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правонарушениях)</t>
  </si>
  <si>
    <t xml:space="preserve">  Прочие безвозмездные поступления в бюджеты сельских поселений (прочие безвозмездные поступления на реализацию программ по поддержке местных инициатив в Тверской области)</t>
  </si>
  <si>
    <t>Расходы бюджета - всего</t>
  </si>
  <si>
    <t xml:space="preserve">  Расходы по содержанию главы муниципального образования</t>
  </si>
  <si>
    <t xml:space="preserve">  Фонд оплаты труда государственных (муниципальных) органов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</si>
  <si>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</si>
  <si>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</si>
  <si>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Расходы по содержанию аппарата исполнительных органов муниципальной власти. за исключением расходов на выполнение переданных государственных полномочий Российской Федерации</t>
  </si>
  <si>
    <t xml:space="preserve">  Субвенции на осуществление первичного воинского учета на территориях, где отсутствуют военные комиссариаты</t>
  </si>
  <si>
    <t xml:space="preserve">  Межбюджетные трансферты  за счет средств местных бюджетов передаваемые из бюджетов поселений в адрес муниципальных районов</t>
  </si>
  <si>
    <t>Источники финансирования дефицита бюджета - всего</t>
  </si>
  <si>
    <t>Изменение остатков средств</t>
  </si>
  <si>
    <t>000 01 05 00 00 00 0000 500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</si>
  <si>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</si>
  <si>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</si>
  <si>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</si>
  <si>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</si>
  <si>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</si>
  <si>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</si>
  <si>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</si>
  <si>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</si>
  <si>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000 100 00000 00 0000 000</t>
  </si>
  <si>
    <t>000 1 01 00000 00 0000 000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</si>
  <si>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</si>
  <si>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</si>
  <si>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</si>
  <si>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</si>
  <si>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</si>
  <si>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</si>
  <si>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</si>
  <si>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</si>
  <si>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</si>
  <si>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</si>
  <si>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</si>
  <si>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</si>
  <si>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</si>
  <si>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</si>
  <si>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</si>
  <si>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000 1 11 00000 00 0000 000</t>
  </si>
  <si>
    <t>000 1 11 09045 10 0000 120</t>
  </si>
  <si>
    <t>Код  бюджетной классификации</t>
  </si>
  <si>
    <t>000 01 00 00 00 00 0000 000</t>
  </si>
  <si>
    <t>000 01 05 02 00 00 0000 500</t>
  </si>
  <si>
    <t>000 01 05 02 01 00 0000 510</t>
  </si>
  <si>
    <t>000 01 05 02 01 10 0000 510</t>
  </si>
  <si>
    <t>000 01 05 02 00 00 0000 600</t>
  </si>
  <si>
    <t>000 01 05 02 01 00 0000 610</t>
  </si>
  <si>
    <t>000 01 05 02 01 10 0000 610</t>
  </si>
  <si>
    <t>Код главного администратора источников финансирования дефицитов бюджета</t>
  </si>
  <si>
    <t xml:space="preserve">  Увеличение прочих остатков  средств бюджетов</t>
  </si>
  <si>
    <t xml:space="preserve">  Увеличение прочих остатков денежных средств бюджетов 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</si>
  <si>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</si>
  <si>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</si>
  <si>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Администратор</t>
  </si>
  <si>
    <t>код</t>
  </si>
  <si>
    <t>015</t>
  </si>
  <si>
    <t>Управление финансов администрации Вышневолоцкого района Тверской области</t>
  </si>
  <si>
    <t xml:space="preserve"> 2 02 15001 10 0000 150</t>
  </si>
  <si>
    <t xml:space="preserve"> 2 02 49999 10 0000 150</t>
  </si>
  <si>
    <t>100</t>
  </si>
  <si>
    <t>Федеральное казначейство по Тверской области</t>
  </si>
  <si>
    <t>Федеральная налоговая служба</t>
  </si>
  <si>
    <t xml:space="preserve"> 1 03 02260 01 0000 110</t>
  </si>
  <si>
    <t xml:space="preserve"> 1 03 02250 01 0000 110</t>
  </si>
  <si>
    <t xml:space="preserve"> 1 03 02240 01 0000 110</t>
  </si>
  <si>
    <t xml:space="preserve"> 1 03 02230 01 0000 110</t>
  </si>
  <si>
    <t xml:space="preserve"> 1 01 02010 01 0000 110</t>
  </si>
  <si>
    <t xml:space="preserve"> 1 01 02030 01 0000 110</t>
  </si>
  <si>
    <t>1 06 01030 10 0000 110</t>
  </si>
  <si>
    <t xml:space="preserve"> 1 06 06033 10 0000 110</t>
  </si>
  <si>
    <t xml:space="preserve"> 1 06 06043 10 0000 110</t>
  </si>
  <si>
    <t xml:space="preserve"> 2 02 29999 10 9000 150</t>
  </si>
  <si>
    <t>2 02 35118 10 0000 150</t>
  </si>
  <si>
    <t xml:space="preserve"> 2 02 39999 10 2114 150</t>
  </si>
  <si>
    <t>ИТОГО</t>
  </si>
  <si>
    <t>Раздел, подраздел</t>
  </si>
  <si>
    <t>ОБЩЕГОСУДАРСТВЕННЫЕ ВОПРОСЫ</t>
  </si>
  <si>
    <t>0100</t>
  </si>
  <si>
    <t>0102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</si>
  <si>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</si>
  <si>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</si>
  <si>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</si>
  <si>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</si>
  <si>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</si>
  <si>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</si>
  <si>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</si>
  <si>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</si>
  <si>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</si>
  <si>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</si>
  <si>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</si>
  <si>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</si>
  <si>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</si>
  <si>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</si>
  <si>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</si>
  <si>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</si>
  <si>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</si>
  <si>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</si>
  <si>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Благоустройство</t>
  </si>
  <si>
    <t>0501</t>
  </si>
  <si>
    <t>0503</t>
  </si>
  <si>
    <t>МЕЖБЮДЖЕТНЫЕ ТРАНСФЕРТЫ БЮДЖЕТАМ СУБЪЕТОВ РОССИЙСКОЙ ФЕДЕРАЦИИ И МУНИЦИПАЛЬНЫХ ОБРАЗОВАНИЙ ОБЩЕГО ХАРАКТЕРА</t>
  </si>
  <si>
    <t>1400</t>
  </si>
  <si>
    <t xml:space="preserve"> Прочие межбюджетные трансферты общего характера </t>
  </si>
  <si>
    <t>1403</t>
  </si>
  <si>
    <t>РСБ</t>
  </si>
  <si>
    <t>РП</t>
  </si>
  <si>
    <t>КЦСР</t>
  </si>
  <si>
    <t>КВР</t>
  </si>
  <si>
    <t xml:space="preserve"> 99 9 00 4110С </t>
  </si>
  <si>
    <t xml:space="preserve"> 99 9 00 4120С </t>
  </si>
  <si>
    <t xml:space="preserve">99 9 00 4120С </t>
  </si>
  <si>
    <t xml:space="preserve"> 99 9 00 51180</t>
  </si>
  <si>
    <t xml:space="preserve">99 9 00 51180 </t>
  </si>
  <si>
    <t xml:space="preserve"> 99 9 00 10540</t>
  </si>
  <si>
    <t>99 9 00 51180</t>
  </si>
  <si>
    <t xml:space="preserve"> 99 4 00 4001Б </t>
  </si>
  <si>
    <t xml:space="preserve">99 4 00 4005Б </t>
  </si>
  <si>
    <t>99 4 00 4004Б</t>
  </si>
  <si>
    <t>ВСЕГО</t>
  </si>
  <si>
    <t>99 4 00 4007Б</t>
  </si>
  <si>
    <t xml:space="preserve"> 99 4 00 48010 </t>
  </si>
  <si>
    <t>Мобилизационная и и вневойсковая подготовка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</si>
  <si>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</si>
  <si>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</si>
  <si>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</si>
  <si>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</si>
  <si>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</si>
  <si>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</si>
  <si>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</si>
  <si>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</si>
  <si>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</si>
  <si>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Прочие работы, услуги</t>
  </si>
  <si>
    <t>Уличное освещение</t>
  </si>
  <si>
    <t>Налоговые и неналоговые доходы</t>
  </si>
  <si>
    <t>Прочие межбюджетыне трансферты, переданные бюджетам сельских поселений</t>
  </si>
  <si>
    <t>000 1 01 02020 01 3000 110</t>
  </si>
  <si>
    <t xml:space="preserve"> 2 07 05030 10 9000 150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</si>
  <si>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</si>
  <si>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</si>
  <si>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000 01 05 02 00 00 0000 510</t>
  </si>
  <si>
    <t>в рублях</t>
  </si>
  <si>
    <t>Увеличение остатков средств, всего</t>
  </si>
  <si>
    <t>Уменьшение остатков средств, всего</t>
  </si>
  <si>
    <t>Налог на доходы физических лиц</t>
  </si>
  <si>
    <t>000 1 01 02000 01 0000 110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</si>
  <si>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</si>
  <si>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</si>
  <si>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</si>
  <si>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</si>
  <si>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</si>
  <si>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</si>
  <si>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</si>
  <si>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БЕЗВОЗДМЕЗНЫЕ ПОСТУПЛЕНИЯ</t>
  </si>
  <si>
    <t>Прочие безвозмездные поступления в бюджеты сельских поселений</t>
  </si>
  <si>
    <t>Прочие межбюджетные трансферты, передаваемые бюджетам сельских поселений  (прочие межбюджетные трансферты, поступающие на реализацию программ по поддержке местных инициатив от депутатов Законодательного собрания Тверской области)</t>
  </si>
  <si>
    <t>1 11 09045 10 0000 120</t>
  </si>
  <si>
    <t>2 02 40014 10 0000 150</t>
  </si>
  <si>
    <t>2 02 49999 10 9000 150</t>
  </si>
  <si>
    <t>Дотации бюджетам бюджетной системы Российской Федерации</t>
  </si>
  <si>
    <t>000 2 02 10000 00 0000 000</t>
  </si>
  <si>
    <t>Дотации на выравнивание бюджетной обеспеченности</t>
  </si>
  <si>
    <t>000 2 02 15000 10 0000 000</t>
  </si>
  <si>
    <t>Дотации бюджетам сельских поселений на выравнивание бюджетной обеспеченности</t>
  </si>
  <si>
    <t>000 2 02 15000 00 0000 000</t>
  </si>
  <si>
    <t xml:space="preserve">Иные межбюджетные трансферты </t>
  </si>
  <si>
    <t>000  2 02 40000 00 0000 000</t>
  </si>
  <si>
    <t>000 2 02 49999 00 0000 000</t>
  </si>
  <si>
    <t>000 2 02 49999 10 0000 000</t>
  </si>
  <si>
    <t xml:space="preserve">  БЕЗВОЗМЕЗДНЫЕ ПОСТУПЛЕНИЯ </t>
  </si>
  <si>
    <t xml:space="preserve">  БЕЗВОЗМЕЗДНЫЕ ПОСТУПЛЕНИЯ ОТ ДРУГИХ БЮДЖЕТОВ БЮДЖЕТНОЙ СИСТЕМЫ РОССИЙСКОЙ ФЕДЕРАЦИИ</t>
  </si>
  <si>
    <t>1000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</si>
  <si>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</si>
  <si>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</si>
  <si>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99 9 00 4110С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</si>
  <si>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</si>
  <si>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99 9 00 10540</t>
  </si>
  <si>
    <t xml:space="preserve">  Иные выплаты персоналу, за исключением фонда оплаты труда</t>
  </si>
  <si>
    <t>Субвенция на финансовое обеспечение реализации государственных полномочий тверской области по созданию административных комиссий и определению должностных лиц, уполномоченных составлять протоколы об административных правонарушениях</t>
  </si>
  <si>
    <t>Функционирование органов в сфере национальной безопасности  правоохранительной деятельности</t>
  </si>
  <si>
    <t xml:space="preserve">  Прочая закупка товаров, работ и услуг для обеспечения государственных (муниципальных) нужд</t>
  </si>
  <si>
    <t>99 4 00 4026Б</t>
  </si>
  <si>
    <t>Расходы на выполнение части полномочий по решению вопроса в области дорожной деятельности в отношении автомобильных дорог местного значения</t>
  </si>
  <si>
    <t>99 4 00 4028Б</t>
  </si>
  <si>
    <t>99 4 00 10330</t>
  </si>
  <si>
    <t>99 4 00 10930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</si>
  <si>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инициатив, поступающим к депутатам Законодательного Собрания Тверской области</t>
  </si>
  <si>
    <t>Прочие мероприятия по благоустройству городских округов и поселений</t>
  </si>
  <si>
    <t>99 4 00 S0330</t>
  </si>
  <si>
    <t>Расходы на реализацию программ по поддержке местных инициатив за счет средств местного бюджета поступлений от юридических лиц и вкладов граждан</t>
  </si>
  <si>
    <t>1001</t>
  </si>
  <si>
    <t>Пенсионное обеспечение</t>
  </si>
  <si>
    <t>Увеличение стоимости материальных запасов</t>
  </si>
  <si>
    <t xml:space="preserve"> 99 4 00 4002Б </t>
  </si>
  <si>
    <t>Обеспечение деятельности учреждений по обеспечению мер первичной пожарной безопасности</t>
  </si>
  <si>
    <t>Доплаты к пенсиям муниципальных служащих</t>
  </si>
  <si>
    <t>99 4 00 4801Э</t>
  </si>
  <si>
    <t>Иные пенсии, социальные доплаты к пенсиям</t>
  </si>
  <si>
    <t>99 9 00 4121С</t>
  </si>
  <si>
    <t>0102 999004110С</t>
  </si>
  <si>
    <t>0102 999004110С 121</t>
  </si>
  <si>
    <t>0102 999004110С 122</t>
  </si>
  <si>
    <t>0102 999004110С 129</t>
  </si>
  <si>
    <t xml:space="preserve">0104 999004120С </t>
  </si>
  <si>
    <t>0104 999004120С 121</t>
  </si>
  <si>
    <t>0104 999004120С 129</t>
  </si>
  <si>
    <t>0104 999004120С 244</t>
  </si>
  <si>
    <t>0113 9990010540</t>
  </si>
  <si>
    <t>0113 9990010540 244</t>
  </si>
  <si>
    <t>0203 9990051180</t>
  </si>
  <si>
    <t>0203 9990051180 121</t>
  </si>
  <si>
    <t>0203 9990051180 129</t>
  </si>
  <si>
    <t xml:space="preserve">0310 994004001Б </t>
  </si>
  <si>
    <t>0310 994004001Б 244</t>
  </si>
  <si>
    <t xml:space="preserve">0310 994004002Б </t>
  </si>
  <si>
    <t>0310 994004002Б 244</t>
  </si>
  <si>
    <t xml:space="preserve">0409 994004005Б </t>
  </si>
  <si>
    <t>0409 994004005Б 244</t>
  </si>
  <si>
    <t>0409 994004026Б</t>
  </si>
  <si>
    <t>0409 994004026Б 244</t>
  </si>
  <si>
    <t>0501 994004028Б</t>
  </si>
  <si>
    <t>0501 994004028Б 244</t>
  </si>
  <si>
    <t>0503 9940010330</t>
  </si>
  <si>
    <t>0503 9940010330 244</t>
  </si>
  <si>
    <t>0503 9940010930</t>
  </si>
  <si>
    <t>0503 9940010930 244</t>
  </si>
  <si>
    <t>0503 994004004Б</t>
  </si>
  <si>
    <t>0503 994004004Б 244</t>
  </si>
  <si>
    <t>0503 994004007Б 244</t>
  </si>
  <si>
    <t>0503 99400S0330</t>
  </si>
  <si>
    <t>0503 99400S0330 244</t>
  </si>
  <si>
    <t>1001 994004801Э</t>
  </si>
  <si>
    <t>1001 994004801Э 312</t>
  </si>
  <si>
    <t>Прочие межбюджетные трансферты общего характера</t>
  </si>
  <si>
    <t>1403 9940048010 540</t>
  </si>
  <si>
    <t>Единый сельскохозяйственный налог</t>
  </si>
  <si>
    <t xml:space="preserve">1 05 03010 01 0000 110 </t>
  </si>
  <si>
    <t>Возврат остатков субсидий, субвенций и иных межбюджетных трансфертов, имеющих целевое назначение прошлых лет из бюджетов сельских поселений</t>
  </si>
  <si>
    <t>2 19 60000 10 0000 150</t>
  </si>
  <si>
    <t>НАЛОГ НА СОВОКУПНЫЙ ДОХОД</t>
  </si>
  <si>
    <t xml:space="preserve">000 1 05 00000 00 0000 00 </t>
  </si>
  <si>
    <t>000 1 05 03000 00 0000 00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</si>
  <si>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</si>
  <si>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субвенция, и иных межбюджетных трансфертов, имеющих целевое назначение, прошлых лет из бюджетов сельских поселений</t>
  </si>
  <si>
    <t>0111</t>
  </si>
  <si>
    <t>Резервные фонды</t>
  </si>
  <si>
    <t>Страхование</t>
  </si>
  <si>
    <t xml:space="preserve"> 99 2 00 4090А </t>
  </si>
  <si>
    <t xml:space="preserve">  Резервные фонды администраций поселений</t>
  </si>
  <si>
    <t xml:space="preserve">  Резервные средства</t>
  </si>
  <si>
    <t>Прочие расходы</t>
  </si>
  <si>
    <t>99 4 00 4011Б</t>
  </si>
  <si>
    <t>Капитальный ремонт муниципального жилого фонда</t>
  </si>
  <si>
    <t>Расходы на содержание казны муниципального образования</t>
  </si>
  <si>
    <t>0104 999004120С 122</t>
  </si>
  <si>
    <t xml:space="preserve">0111  992004090А </t>
  </si>
  <si>
    <t xml:space="preserve"> 0111 992004090А 870</t>
  </si>
  <si>
    <t>0203 9990051180 244</t>
  </si>
  <si>
    <t>0501 994004011Б</t>
  </si>
  <si>
    <t>0501 994004011Б 244</t>
  </si>
  <si>
    <t>0503 994004007Б</t>
  </si>
  <si>
    <t xml:space="preserve">Код бюджетной классификации </t>
  </si>
  <si>
    <t>Прочие безвоздмездные поступления от негосударственных организаций в бюджеты  сельских поселений ( прочие безвоздмездные поступления на реализацию программ по поддержке местных инициатив в тверской области)</t>
  </si>
  <si>
    <t>2 04 05099 10 9000 150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</si>
  <si>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</si>
  <si>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 , уполномоченными в соответствии в законодательными актами  Российской Федерации на совершение нотариальных действий</t>
  </si>
  <si>
    <t>700 2 00 00000 00 0000 000</t>
  </si>
  <si>
    <t>700 2 02 00000 00 0000 000</t>
  </si>
  <si>
    <t>700 2 02 29999 10 9000 150</t>
  </si>
  <si>
    <t>700 2 02 35118 10 0000 150</t>
  </si>
  <si>
    <t>700 2 02 39999 10 2114 150</t>
  </si>
  <si>
    <t>700 2 02 4001 41 0000 150</t>
  </si>
  <si>
    <t>700 2 07 00000 00 0000 000</t>
  </si>
  <si>
    <t>700 2 07 05000 10 0000 150</t>
  </si>
  <si>
    <t>700 2 07 05301 00 0000 150</t>
  </si>
  <si>
    <t>700 2 19 0000 00 0000 000</t>
  </si>
  <si>
    <t xml:space="preserve">700 2 19 0000 10 0000 000 </t>
  </si>
  <si>
    <t>7000 2 19 60010 10 0000 000</t>
  </si>
  <si>
    <t>Прочие межбюджетные трансферты, передаваемые бюджетам сельских поселений (прочие межбюджетные трансферты на реализацию программ по поддержке местных инициатив в Тверской области)</t>
  </si>
  <si>
    <t>700 2 02 49999 10 90000 150</t>
  </si>
  <si>
    <t>БЕЗВОЗМЕЗДНЫЕ ПОСТУПЛЕНИЯ ОТ НЕГОСУДАРСТВЕННЫХ ОРГАНИЗАЦИЙ</t>
  </si>
  <si>
    <t>700 2 04 00000 00 00000 000</t>
  </si>
  <si>
    <t>700 2 04 05000 10 0000 150</t>
  </si>
  <si>
    <t>700 2 04 05099 10 0000 150</t>
  </si>
  <si>
    <t>Администрация Есеновичского сельского поселения</t>
  </si>
  <si>
    <t>3</t>
  </si>
  <si>
    <t>Источники внутреннего финансирования дефицитов бюджетов</t>
  </si>
  <si>
    <t>Прочие межбюджетные трансферты, переданные бюджетам</t>
  </si>
  <si>
    <t>Прочие межбюджетные трансферты, переданные бюджетам сельских поселений</t>
  </si>
  <si>
    <t>Прочие субсидии  бюджетам сельских поселений  (субсидии на реализацию программ по поддержке местных инициатив)</t>
  </si>
  <si>
    <t>Межбюджетные трансферты, передаваемые бюджетам  сельских поселений из бюджетов муниципальных районов  на осуществление части полномочий по  решению вопросов местного значения  в соответствии с заключенными соглашениями</t>
  </si>
  <si>
    <t xml:space="preserve">Безвозмездные поступления  от негосударственных организаций  в бюджеты сельских поселений </t>
  </si>
  <si>
    <t xml:space="preserve">Прочие безвозмездные поступления  от негосударственных организаций  в бюджеты сельских поселений </t>
  </si>
  <si>
    <t>Пенсии, пособия, выплаченные работодателями, нанимателями бывшим работникам</t>
  </si>
  <si>
    <t xml:space="preserve">      Источники финансирования дефицита бюджета муниципального образования                                                                                                                                                                                                            "Есеновичское сельское поселение" Вышневолоцкого района Тверской области за 2019 год</t>
  </si>
  <si>
    <t>Приложение 1 к решению Дума Вышневолоцкого городского округа №   "Об утверждении отчета об исполнении бюджета муниципального образования                                                                                                                                                                                                            "Есеновичское сельское поселение" Вышневолоцкого района Тверской области за 2019 год"</t>
  </si>
  <si>
    <t>Приложение 2 к решению Дума Вышневолоцкого городского округа №   "Об утверждении отчета об исполнении бюджетамуниципального образования                                                                                                                                                                                                            "Есеновичское сельское поселение" Вышневолоцкого района Тверской области за 2019 год"</t>
  </si>
  <si>
    <t>Приложение 3 к решению Дума Вышневолоцкого городского округа №   "Об утверждении отчета об исполнении бюджета Емуниципального образования                                                                                                                                                                                                            "Есеновичское сельское поселение" Вышневолоцкого района Тверской области за 2019 год"</t>
  </si>
  <si>
    <t>Приложение 4 к решению Дума Вышневолоцкого городского округа №   "Об утверждении отчета об исполнении бюджета Емуниципального образования                                                                                                                                                                                                            "Есеновичское сельское поселение" Вышневолоцкого района Тверской области за 2019 год"</t>
  </si>
  <si>
    <t>Распределение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"Есеновичское сельское поселение" Вышневолоцкого района Тверской области за 2019 год по разделам и подразделам функциональной классификации расходов бюджета</t>
  </si>
  <si>
    <t>Приложение 5 к решению Дума Вышневолоцкого городского округа №   "Об утверждении отчета об исполнении бюджета муниципального образования                                                                                                                                                                                                            "Есеновичское сельское поселение" Вышневолоцкого района Тверской области за 2019 год"</t>
  </si>
  <si>
    <t>Распределение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"Есеновичское сельское поселение" Вышневолоцкого района Тверской области по ведомственной структуре расходов бюджета поселения за 2019 год</t>
  </si>
  <si>
    <t>Приложение 6 к решению Дума Вышневолоцкого городского округа №   "Об утверждении отчета об исполнении бюджета муниципального образования                                                                                                                                                                                                            "Есеновичское сельское поселение" Вышневолоцкого района Тверской области за 2019 год"</t>
  </si>
  <si>
    <t>Распределение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"Есеновичское сельское поселение" Вышневолоцкого района Тверской области по разделам и подразделам, целевым статьям и видам расходов классификации расходов бюджетов за 2019 год</t>
  </si>
  <si>
    <t>Приложение 7 к решению Дума Вышневолоцкого городского округа №   "Об утверждении отчета об исполнении бюджета муниципального образования                                                                                                                                                                                                            "Есеновичское сельское поселение" Вышневолоцкого района Тверской области за 2019 год"</t>
  </si>
  <si>
    <t>% исполнения (гр. 4 / гр. 3 * 100)</t>
  </si>
  <si>
    <t>% исполнения       (гр. 4 / гр. 3 * 100)</t>
  </si>
  <si>
    <t>% исполнения (гр. 7 / гр. 6 * 100)</t>
  </si>
  <si>
    <t>Доходы бюджета муниципального образования                                                                                                                                                                                                            "Есеновичское сельское поселение" Вышневолоцкого района Тверской области за 2019 год по кодам классификации доходов бюджетов</t>
  </si>
  <si>
    <t xml:space="preserve">                           Поступление доходов муниципального образования                                                                                                                                                                                                            "Есеновичское сельское поселение" Вышневолоцкого района Тверской области по группам, подгруппам, статьям, подстатьям и элементам доходов классификации доходов бюджтов Российской Федерации за 2019 год</t>
  </si>
  <si>
    <t>% исполнения    (гр. 5 / гр. 4 * 100)</t>
  </si>
  <si>
    <t xml:space="preserve">      Источники финансирования дефицита бюджетмуниципального образования                                                                                                                                                                                                            "Есеновичское сельское поселение" Вышневолоцкого района Тверской области за 2019 год по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</si>
</sst>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0.0"/>
  </numFmts>
  <fonts count="2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6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</cellStyleXfs>
  <cellXfs count="192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>
      <alignment horizontal="center"/>
    </xf>
    <xf numFmtId="0" fontId="4" fillId="0" borderId="5" xfId="9" applyNumberFormat="1" applyProtection="1">
      <alignment horizontal="right"/>
    </xf>
    <xf numFmtId="0" fontId="6" fillId="0" borderId="1" xfId="14" applyNumberFormat="1" applyProtection="1"/>
    <xf numFmtId="0" fontId="1" fillId="0" borderId="14" xfId="31" applyNumberFormat="1" applyProtection="1"/>
    <xf numFmtId="0" fontId="1" fillId="0" borderId="5" xfId="32" applyNumberFormat="1" applyProtection="1"/>
    <xf numFmtId="0" fontId="2" fillId="0" borderId="5" xfId="49" applyNumberFormat="1" applyProtection="1">
      <alignment horizontal="center"/>
    </xf>
    <xf numFmtId="49" fontId="1" fillId="0" borderId="5" xfId="52" applyNumberFormat="1" applyProtection="1"/>
    <xf numFmtId="0" fontId="13" fillId="0" borderId="0" xfId="0" applyFont="1" applyProtection="1">
      <protection locked="0"/>
    </xf>
    <xf numFmtId="0" fontId="5" fillId="0" borderId="5" xfId="32" applyNumberFormat="1" applyFont="1" applyProtection="1"/>
    <xf numFmtId="0" fontId="14" fillId="0" borderId="0" xfId="0" applyFont="1" applyProtection="1">
      <protection locked="0"/>
    </xf>
    <xf numFmtId="0" fontId="2" fillId="0" borderId="1" xfId="2" applyNumberFormat="1" applyProtection="1">
      <alignment horizontal="center"/>
    </xf>
    <xf numFmtId="49" fontId="1" fillId="0" borderId="1" xfId="55" applyNumberFormat="1" applyBorder="1" applyProtection="1"/>
    <xf numFmtId="0" fontId="1" fillId="0" borderId="1" xfId="64" applyNumberFormat="1" applyBorder="1" applyProtection="1">
      <alignment wrapText="1"/>
    </xf>
    <xf numFmtId="4" fontId="15" fillId="0" borderId="37" xfId="62" applyNumberFormat="1" applyFont="1" applyBorder="1" applyProtection="1">
      <alignment horizontal="right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/>
    <xf numFmtId="0" fontId="2" fillId="0" borderId="1" xfId="49" applyNumberFormat="1" applyBorder="1" applyProtection="1">
      <alignment horizontal="center"/>
    </xf>
    <xf numFmtId="49" fontId="1" fillId="0" borderId="1" xfId="52" applyNumberFormat="1" applyBorder="1" applyProtection="1"/>
    <xf numFmtId="0" fontId="1" fillId="0" borderId="1" xfId="70" applyNumberFormat="1" applyBorder="1" applyProtection="1"/>
    <xf numFmtId="4" fontId="0" fillId="0" borderId="0" xfId="0" applyNumberFormat="1"/>
    <xf numFmtId="0" fontId="18" fillId="0" borderId="13" xfId="36" applyNumberFormat="1" applyFont="1" applyBorder="1" applyProtection="1">
      <alignment horizontal="left" wrapText="1"/>
    </xf>
    <xf numFmtId="49" fontId="18" fillId="0" borderId="13" xfId="38" applyNumberFormat="1" applyFont="1" applyBorder="1" applyProtection="1">
      <alignment horizontal="center"/>
    </xf>
    <xf numFmtId="4" fontId="18" fillId="0" borderId="13" xfId="39" applyNumberFormat="1" applyFont="1" applyBorder="1" applyProtection="1">
      <alignment horizontal="right" shrinkToFit="1"/>
    </xf>
    <xf numFmtId="0" fontId="21" fillId="0" borderId="38" xfId="0" applyFont="1" applyBorder="1" applyAlignment="1" applyProtection="1">
      <alignment horizontal="center" wrapText="1"/>
      <protection locked="0"/>
    </xf>
    <xf numFmtId="0" fontId="21" fillId="0" borderId="38" xfId="0" applyFont="1" applyBorder="1" applyAlignment="1" applyProtection="1">
      <alignment horizontal="center"/>
      <protection locked="0"/>
    </xf>
    <xf numFmtId="0" fontId="19" fillId="0" borderId="20" xfId="33" applyNumberFormat="1" applyFont="1" applyBorder="1" applyProtection="1">
      <alignment horizontal="center" vertical="center"/>
    </xf>
    <xf numFmtId="0" fontId="19" fillId="0" borderId="20" xfId="50" applyNumberFormat="1" applyFont="1" applyBorder="1" applyProtection="1">
      <alignment horizontal="center" vertical="center" shrinkToFit="1"/>
    </xf>
    <xf numFmtId="49" fontId="19" fillId="0" borderId="20" xfId="51" applyNumberFormat="1" applyFont="1" applyBorder="1" applyProtection="1">
      <alignment horizontal="center" vertical="center" shrinkToFit="1"/>
    </xf>
    <xf numFmtId="0" fontId="18" fillId="0" borderId="13" xfId="65" applyNumberFormat="1" applyFont="1" applyBorder="1" applyProtection="1">
      <alignment horizontal="left" wrapText="1"/>
    </xf>
    <xf numFmtId="49" fontId="18" fillId="0" borderId="13" xfId="84" applyNumberFormat="1" applyFont="1" applyBorder="1" applyProtection="1">
      <alignment horizontal="center" vertical="center"/>
    </xf>
    <xf numFmtId="0" fontId="18" fillId="0" borderId="13" xfId="40" applyNumberFormat="1" applyFont="1" applyBorder="1" applyProtection="1">
      <alignment horizontal="left" wrapText="1"/>
    </xf>
    <xf numFmtId="49" fontId="18" fillId="0" borderId="13" xfId="42" applyNumberFormat="1" applyFont="1" applyBorder="1" applyProtection="1">
      <alignment horizontal="center"/>
    </xf>
    <xf numFmtId="165" fontId="18" fillId="0" borderId="13" xfId="57" applyNumberFormat="1" applyFont="1" applyBorder="1" applyProtection="1">
      <alignment horizontal="right" shrinkToFit="1"/>
    </xf>
    <xf numFmtId="0" fontId="18" fillId="0" borderId="13" xfId="59" applyNumberFormat="1" applyFont="1" applyBorder="1" applyProtection="1">
      <alignment horizontal="left" wrapText="1"/>
    </xf>
    <xf numFmtId="49" fontId="18" fillId="0" borderId="13" xfId="61" applyNumberFormat="1" applyFont="1" applyBorder="1" applyProtection="1">
      <alignment horizontal="center" wrapText="1"/>
    </xf>
    <xf numFmtId="4" fontId="18" fillId="0" borderId="13" xfId="62" applyNumberFormat="1" applyFont="1" applyBorder="1" applyProtection="1">
      <alignment horizontal="right" wrapText="1"/>
    </xf>
    <xf numFmtId="0" fontId="19" fillId="0" borderId="13" xfId="59" applyNumberFormat="1" applyFont="1" applyBorder="1" applyProtection="1">
      <alignment horizontal="left" wrapText="1"/>
    </xf>
    <xf numFmtId="49" fontId="19" fillId="0" borderId="13" xfId="61" applyNumberFormat="1" applyFont="1" applyBorder="1" applyProtection="1">
      <alignment horizontal="center" wrapText="1"/>
    </xf>
    <xf numFmtId="4" fontId="19" fillId="0" borderId="13" xfId="62" applyNumberFormat="1" applyFont="1" applyBorder="1" applyProtection="1">
      <alignment horizontal="right" wrapText="1"/>
    </xf>
    <xf numFmtId="49" fontId="18" fillId="0" borderId="13" xfId="61" applyNumberFormat="1" applyFont="1" applyBorder="1" applyAlignment="1" applyProtection="1">
      <alignment horizontal="left" wrapText="1"/>
    </xf>
    <xf numFmtId="49" fontId="19" fillId="0" borderId="13" xfId="61" applyNumberFormat="1" applyFont="1" applyBorder="1" applyAlignment="1" applyProtection="1">
      <alignment horizontal="left" wrapText="1"/>
    </xf>
    <xf numFmtId="0" fontId="20" fillId="0" borderId="13" xfId="0" applyFont="1" applyBorder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18" fillId="0" borderId="1" xfId="2" applyNumberFormat="1" applyFont="1" applyAlignment="1" applyProtection="1">
      <alignment horizontal="center" wrapText="1"/>
    </xf>
    <xf numFmtId="0" fontId="18" fillId="0" borderId="2" xfId="28" applyNumberFormat="1" applyFont="1" applyProtection="1">
      <alignment horizontal="center"/>
    </xf>
    <xf numFmtId="0" fontId="21" fillId="0" borderId="13" xfId="0" applyFont="1" applyBorder="1" applyAlignment="1" applyProtection="1">
      <alignment horizontal="center"/>
      <protection locked="0"/>
    </xf>
    <xf numFmtId="49" fontId="21" fillId="0" borderId="13" xfId="0" applyNumberFormat="1" applyFont="1" applyBorder="1" applyAlignment="1" applyProtection="1">
      <alignment horizontal="left"/>
      <protection locked="0"/>
    </xf>
    <xf numFmtId="4" fontId="18" fillId="0" borderId="13" xfId="68" applyNumberFormat="1" applyFont="1" applyBorder="1" applyProtection="1">
      <alignment horizontal="right" shrinkToFit="1"/>
    </xf>
    <xf numFmtId="0" fontId="20" fillId="0" borderId="1" xfId="0" applyFont="1" applyBorder="1" applyProtection="1">
      <protection locked="0"/>
    </xf>
    <xf numFmtId="0" fontId="19" fillId="0" borderId="1" xfId="71" applyNumberFormat="1" applyFont="1" applyBorder="1" applyProtection="1"/>
    <xf numFmtId="0" fontId="19" fillId="0" borderId="1" xfId="72" applyNumberFormat="1" applyFont="1" applyBorder="1" applyProtection="1"/>
    <xf numFmtId="49" fontId="20" fillId="0" borderId="13" xfId="0" applyNumberFormat="1" applyFont="1" applyBorder="1" applyAlignment="1" applyProtection="1">
      <alignment horizontal="center"/>
      <protection locked="0"/>
    </xf>
    <xf numFmtId="49" fontId="21" fillId="0" borderId="13" xfId="0" applyNumberFormat="1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0" fontId="19" fillId="0" borderId="20" xfId="33" applyNumberFormat="1" applyFont="1" applyBorder="1" applyAlignment="1" applyProtection="1">
      <alignment horizontal="center" vertical="center"/>
    </xf>
    <xf numFmtId="0" fontId="19" fillId="0" borderId="20" xfId="34" applyNumberFormat="1" applyFont="1" applyBorder="1" applyAlignment="1" applyProtection="1">
      <alignment horizontal="center" vertical="center"/>
    </xf>
    <xf numFmtId="49" fontId="19" fillId="0" borderId="20" xfId="35" applyNumberFormat="1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/>
      <protection locked="0"/>
    </xf>
    <xf numFmtId="0" fontId="19" fillId="0" borderId="1" xfId="1" applyNumberFormat="1" applyFont="1" applyProtection="1"/>
    <xf numFmtId="0" fontId="18" fillId="0" borderId="1" xfId="16" applyNumberFormat="1" applyFont="1" applyAlignment="1" applyProtection="1">
      <alignment horizontal="center" wrapText="1"/>
    </xf>
    <xf numFmtId="0" fontId="19" fillId="0" borderId="13" xfId="44" applyNumberFormat="1" applyFont="1" applyBorder="1" applyProtection="1">
      <alignment horizontal="left" wrapText="1" indent="2"/>
    </xf>
    <xf numFmtId="49" fontId="19" fillId="0" borderId="13" xfId="46" applyNumberFormat="1" applyFont="1" applyBorder="1" applyProtection="1">
      <alignment horizontal="center"/>
    </xf>
    <xf numFmtId="4" fontId="19" fillId="0" borderId="13" xfId="47" applyNumberFormat="1" applyFont="1" applyBorder="1" applyProtection="1">
      <alignment horizontal="right" shrinkToFit="1"/>
    </xf>
    <xf numFmtId="0" fontId="20" fillId="0" borderId="13" xfId="0" applyFont="1" applyBorder="1" applyAlignment="1">
      <alignment horizontal="center" wrapText="1"/>
    </xf>
    <xf numFmtId="0" fontId="19" fillId="0" borderId="13" xfId="44" applyNumberFormat="1" applyFont="1" applyBorder="1" applyAlignment="1" applyProtection="1">
      <alignment horizontal="center" wrapText="1"/>
    </xf>
    <xf numFmtId="0" fontId="19" fillId="0" borderId="13" xfId="40" applyNumberFormat="1" applyFont="1" applyBorder="1" applyAlignment="1" applyProtection="1">
      <alignment horizontal="center" wrapText="1"/>
    </xf>
    <xf numFmtId="0" fontId="20" fillId="4" borderId="13" xfId="0" applyFont="1" applyFill="1" applyBorder="1" applyAlignment="1">
      <alignment horizontal="center" vertical="top" wrapText="1"/>
    </xf>
    <xf numFmtId="4" fontId="18" fillId="0" borderId="13" xfId="40" applyNumberFormat="1" applyFont="1" applyBorder="1" applyAlignment="1" applyProtection="1">
      <alignment horizontal="center" wrapText="1"/>
    </xf>
    <xf numFmtId="0" fontId="19" fillId="0" borderId="1" xfId="14" applyNumberFormat="1" applyFont="1" applyProtection="1"/>
    <xf numFmtId="0" fontId="18" fillId="0" borderId="13" xfId="44" applyNumberFormat="1" applyFont="1" applyBorder="1" applyProtection="1">
      <alignment horizontal="left" wrapText="1" indent="2"/>
    </xf>
    <xf numFmtId="49" fontId="18" fillId="0" borderId="13" xfId="46" applyNumberFormat="1" applyFont="1" applyBorder="1" applyProtection="1">
      <alignment horizontal="center"/>
    </xf>
    <xf numFmtId="4" fontId="18" fillId="0" borderId="13" xfId="47" applyNumberFormat="1" applyFont="1" applyBorder="1" applyProtection="1">
      <alignment horizontal="right" shrinkToFit="1"/>
    </xf>
    <xf numFmtId="0" fontId="18" fillId="0" borderId="1" xfId="28" applyNumberFormat="1" applyFont="1" applyBorder="1" applyAlignment="1" applyProtection="1">
      <alignment horizontal="center" wrapText="1"/>
    </xf>
    <xf numFmtId="0" fontId="19" fillId="0" borderId="20" xfId="34" applyNumberFormat="1" applyFont="1" applyBorder="1" applyProtection="1">
      <alignment horizontal="center" vertical="center"/>
    </xf>
    <xf numFmtId="49" fontId="19" fillId="0" borderId="20" xfId="35" applyNumberFormat="1" applyFont="1" applyBorder="1" applyProtection="1">
      <alignment horizontal="center" vertical="center"/>
    </xf>
    <xf numFmtId="4" fontId="20" fillId="0" borderId="13" xfId="0" applyNumberFormat="1" applyFont="1" applyBorder="1"/>
    <xf numFmtId="0" fontId="20" fillId="0" borderId="13" xfId="0" applyFont="1" applyBorder="1" applyAlignment="1">
      <alignment wrapText="1"/>
    </xf>
    <xf numFmtId="0" fontId="21" fillId="0" borderId="13" xfId="44" applyNumberFormat="1" applyFont="1" applyBorder="1" applyProtection="1">
      <alignment horizontal="left" wrapText="1" indent="2"/>
    </xf>
    <xf numFmtId="49" fontId="21" fillId="0" borderId="13" xfId="46" applyNumberFormat="1" applyFont="1" applyBorder="1" applyProtection="1">
      <alignment horizontal="center"/>
    </xf>
    <xf numFmtId="4" fontId="21" fillId="0" borderId="13" xfId="0" applyNumberFormat="1" applyFont="1" applyBorder="1"/>
    <xf numFmtId="0" fontId="20" fillId="0" borderId="13" xfId="44" applyNumberFormat="1" applyFont="1" applyBorder="1" applyProtection="1">
      <alignment horizontal="left" wrapText="1" indent="2"/>
    </xf>
    <xf numFmtId="49" fontId="20" fillId="0" borderId="13" xfId="46" applyNumberFormat="1" applyFont="1" applyBorder="1" applyProtection="1">
      <alignment horizontal="center"/>
    </xf>
    <xf numFmtId="4" fontId="20" fillId="0" borderId="13" xfId="47" applyNumberFormat="1" applyFont="1" applyBorder="1" applyProtection="1">
      <alignment horizontal="right" shrinkToFit="1"/>
    </xf>
    <xf numFmtId="4" fontId="19" fillId="0" borderId="13" xfId="39" applyNumberFormat="1" applyFont="1" applyBorder="1" applyProtection="1">
      <alignment horizontal="right" shrinkToFit="1"/>
    </xf>
    <xf numFmtId="0" fontId="21" fillId="0" borderId="13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49" fontId="18" fillId="0" borderId="20" xfId="46" applyNumberFormat="1" applyFont="1" applyBorder="1" applyProtection="1">
      <alignment horizontal="center"/>
    </xf>
    <xf numFmtId="0" fontId="20" fillId="0" borderId="13" xfId="44" applyNumberFormat="1" applyFont="1" applyBorder="1" applyAlignment="1" applyProtection="1">
      <alignment horizontal="center" wrapText="1"/>
    </xf>
    <xf numFmtId="0" fontId="21" fillId="0" borderId="13" xfId="44" applyNumberFormat="1" applyFont="1" applyBorder="1" applyAlignment="1" applyProtection="1">
      <alignment horizontal="center" wrapText="1"/>
    </xf>
    <xf numFmtId="4" fontId="21" fillId="0" borderId="13" xfId="47" applyNumberFormat="1" applyFont="1" applyBorder="1" applyProtection="1">
      <alignment horizontal="right" shrinkToFit="1"/>
    </xf>
    <xf numFmtId="0" fontId="20" fillId="0" borderId="20" xfId="0" applyFont="1" applyBorder="1" applyAlignment="1">
      <alignment horizontal="center" wrapText="1"/>
    </xf>
    <xf numFmtId="49" fontId="19" fillId="0" borderId="20" xfId="46" applyNumberFormat="1" applyFont="1" applyBorder="1" applyProtection="1">
      <alignment horizontal="center"/>
    </xf>
    <xf numFmtId="4" fontId="19" fillId="0" borderId="20" xfId="47" applyNumberFormat="1" applyFont="1" applyBorder="1" applyProtection="1">
      <alignment horizontal="right" shrinkToFit="1"/>
    </xf>
    <xf numFmtId="2" fontId="21" fillId="0" borderId="38" xfId="0" applyNumberFormat="1" applyFont="1" applyBorder="1" applyAlignment="1" applyProtection="1">
      <alignment horizontal="center"/>
      <protection locked="0"/>
    </xf>
    <xf numFmtId="0" fontId="20" fillId="0" borderId="38" xfId="0" applyFont="1" applyBorder="1" applyAlignment="1" applyProtection="1">
      <alignment horizontal="center" wrapText="1"/>
      <protection locked="0"/>
    </xf>
    <xf numFmtId="0" fontId="20" fillId="0" borderId="38" xfId="0" applyFont="1" applyBorder="1" applyAlignment="1" applyProtection="1">
      <alignment horizontal="center"/>
      <protection locked="0"/>
    </xf>
    <xf numFmtId="2" fontId="20" fillId="0" borderId="38" xfId="0" applyNumberFormat="1" applyFont="1" applyBorder="1" applyAlignment="1" applyProtection="1">
      <alignment horizontal="center"/>
      <protection locked="0"/>
    </xf>
    <xf numFmtId="0" fontId="20" fillId="0" borderId="0" xfId="0" applyFont="1"/>
    <xf numFmtId="0" fontId="19" fillId="0" borderId="1" xfId="73" applyNumberFormat="1" applyFont="1" applyProtection="1">
      <alignment wrapText="1"/>
    </xf>
    <xf numFmtId="49" fontId="19" fillId="0" borderId="1" xfId="75" applyNumberFormat="1" applyFont="1" applyProtection="1">
      <alignment horizontal="center"/>
    </xf>
    <xf numFmtId="49" fontId="19" fillId="0" borderId="1" xfId="17" applyNumberFormat="1" applyFont="1" applyProtection="1"/>
    <xf numFmtId="0" fontId="18" fillId="0" borderId="1" xfId="2" applyNumberFormat="1" applyFont="1" applyAlignment="1" applyProtection="1">
      <alignment horizontal="center" vertical="center" wrapText="1"/>
    </xf>
    <xf numFmtId="0" fontId="18" fillId="0" borderId="1" xfId="2" applyFont="1" applyAlignment="1">
      <alignment horizontal="center" vertical="center" wrapText="1"/>
    </xf>
    <xf numFmtId="0" fontId="19" fillId="0" borderId="2" xfId="77" applyNumberFormat="1" applyFont="1" applyProtection="1">
      <alignment horizontal="left"/>
    </xf>
    <xf numFmtId="0" fontId="19" fillId="0" borderId="2" xfId="79" applyNumberFormat="1" applyFont="1" applyProtection="1">
      <alignment horizontal="center" shrinkToFit="1"/>
    </xf>
    <xf numFmtId="49" fontId="19" fillId="0" borderId="2" xfId="80" applyNumberFormat="1" applyFont="1" applyProtection="1">
      <alignment horizontal="center" vertical="center" shrinkToFit="1"/>
    </xf>
    <xf numFmtId="49" fontId="19" fillId="0" borderId="2" xfId="81" applyNumberFormat="1" applyFont="1" applyProtection="1">
      <alignment shrinkToFit="1"/>
    </xf>
    <xf numFmtId="0" fontId="18" fillId="0" borderId="13" xfId="65" applyNumberFormat="1" applyFont="1" applyBorder="1" applyAlignment="1" applyProtection="1">
      <alignment horizontal="center" wrapText="1"/>
    </xf>
    <xf numFmtId="0" fontId="19" fillId="2" borderId="13" xfId="96" applyNumberFormat="1" applyFont="1" applyBorder="1" applyProtection="1">
      <alignment wrapText="1"/>
    </xf>
    <xf numFmtId="0" fontId="19" fillId="0" borderId="13" xfId="65" applyNumberFormat="1" applyFont="1" applyBorder="1" applyAlignment="1" applyProtection="1">
      <alignment horizontal="center" wrapText="1"/>
    </xf>
    <xf numFmtId="49" fontId="19" fillId="0" borderId="13" xfId="87" applyNumberFormat="1" applyFont="1" applyBorder="1" applyProtection="1">
      <alignment horizontal="center" vertical="center"/>
    </xf>
    <xf numFmtId="0" fontId="19" fillId="0" borderId="13" xfId="94" applyNumberFormat="1" applyFont="1" applyBorder="1" applyProtection="1">
      <alignment wrapText="1"/>
    </xf>
    <xf numFmtId="4" fontId="19" fillId="0" borderId="13" xfId="91" applyNumberFormat="1" applyFont="1" applyBorder="1" applyProtection="1">
      <alignment horizontal="right" shrinkToFit="1"/>
    </xf>
    <xf numFmtId="49" fontId="19" fillId="0" borderId="13" xfId="99" applyNumberFormat="1" applyFont="1" applyBorder="1" applyProtection="1">
      <alignment horizontal="center" vertical="center" shrinkToFit="1"/>
    </xf>
    <xf numFmtId="0" fontId="19" fillId="0" borderId="1" xfId="100" applyNumberFormat="1" applyFont="1" applyBorder="1" applyProtection="1">
      <alignment horizontal="left"/>
    </xf>
    <xf numFmtId="0" fontId="19" fillId="0" borderId="1" xfId="102" applyNumberFormat="1" applyFont="1" applyBorder="1" applyProtection="1">
      <alignment horizontal="left"/>
    </xf>
    <xf numFmtId="0" fontId="19" fillId="0" borderId="1" xfId="103" applyNumberFormat="1" applyFont="1" applyBorder="1" applyProtection="1"/>
    <xf numFmtId="4" fontId="19" fillId="0" borderId="23" xfId="91" applyNumberFormat="1" applyFont="1" applyBorder="1" applyProtection="1">
      <alignment horizontal="right" shrinkToFit="1"/>
    </xf>
    <xf numFmtId="0" fontId="19" fillId="0" borderId="1" xfId="106" applyNumberFormat="1" applyFont="1" applyProtection="1">
      <alignment horizontal="left"/>
    </xf>
    <xf numFmtId="0" fontId="19" fillId="0" borderId="1" xfId="108" applyNumberFormat="1" applyFont="1" applyProtection="1">
      <alignment horizontal="left"/>
    </xf>
    <xf numFmtId="0" fontId="19" fillId="0" borderId="1" xfId="109" applyNumberFormat="1" applyFont="1" applyProtection="1"/>
    <xf numFmtId="49" fontId="19" fillId="0" borderId="1" xfId="110" applyNumberFormat="1" applyFont="1" applyProtection="1"/>
    <xf numFmtId="0" fontId="19" fillId="0" borderId="13" xfId="90" applyNumberFormat="1" applyFont="1" applyBorder="1" applyProtection="1">
      <alignment horizontal="left" wrapText="1"/>
    </xf>
    <xf numFmtId="49" fontId="19" fillId="0" borderId="1" xfId="104" applyNumberFormat="1" applyFont="1" applyBorder="1" applyProtection="1"/>
    <xf numFmtId="0" fontId="20" fillId="0" borderId="13" xfId="0" applyFont="1" applyBorder="1" applyProtection="1">
      <protection locked="0"/>
    </xf>
    <xf numFmtId="166" fontId="18" fillId="0" borderId="1" xfId="2" applyNumberFormat="1" applyFont="1" applyAlignment="1" applyProtection="1">
      <alignment horizontal="center" wrapText="1"/>
    </xf>
    <xf numFmtId="166" fontId="19" fillId="0" borderId="2" xfId="28" applyNumberFormat="1" applyFont="1" applyAlignment="1" applyProtection="1">
      <alignment horizontal="right"/>
    </xf>
    <xf numFmtId="166" fontId="18" fillId="0" borderId="13" xfId="54" applyNumberFormat="1" applyFont="1" applyBorder="1" applyProtection="1">
      <alignment horizontal="right" shrinkToFit="1"/>
    </xf>
    <xf numFmtId="166" fontId="19" fillId="0" borderId="13" xfId="54" applyNumberFormat="1" applyFont="1" applyBorder="1" applyProtection="1">
      <alignment horizontal="right" shrinkToFit="1"/>
    </xf>
    <xf numFmtId="166" fontId="18" fillId="0" borderId="13" xfId="63" applyNumberFormat="1" applyFont="1" applyBorder="1" applyProtection="1">
      <alignment horizontal="right" wrapText="1"/>
    </xf>
    <xf numFmtId="166" fontId="19" fillId="0" borderId="13" xfId="63" applyNumberFormat="1" applyFont="1" applyBorder="1" applyProtection="1">
      <alignment horizontal="right" wrapText="1"/>
    </xf>
    <xf numFmtId="166" fontId="19" fillId="0" borderId="13" xfId="62" applyNumberFormat="1" applyFont="1" applyBorder="1" applyProtection="1">
      <alignment horizontal="right" wrapText="1"/>
    </xf>
    <xf numFmtId="166" fontId="18" fillId="0" borderId="13" xfId="62" applyNumberFormat="1" applyFont="1" applyBorder="1" applyProtection="1">
      <alignment horizontal="right" wrapText="1"/>
    </xf>
    <xf numFmtId="166" fontId="19" fillId="0" borderId="1" xfId="72" applyNumberFormat="1" applyFont="1" applyBorder="1" applyProtection="1"/>
    <xf numFmtId="166" fontId="20" fillId="0" borderId="0" xfId="0" applyNumberFormat="1" applyFont="1" applyProtection="1">
      <protection locked="0"/>
    </xf>
    <xf numFmtId="166" fontId="19" fillId="0" borderId="20" xfId="51" applyNumberFormat="1" applyFont="1" applyBorder="1" applyProtection="1">
      <alignment horizontal="center" vertical="center" shrinkToFit="1"/>
    </xf>
    <xf numFmtId="166" fontId="19" fillId="0" borderId="3" xfId="28" applyNumberFormat="1" applyFont="1" applyBorder="1" applyAlignment="1" applyProtection="1">
      <alignment horizontal="right" wrapText="1"/>
    </xf>
    <xf numFmtId="166" fontId="19" fillId="0" borderId="20" xfId="35" applyNumberFormat="1" applyFont="1" applyBorder="1" applyProtection="1">
      <alignment horizontal="center" vertical="center"/>
    </xf>
    <xf numFmtId="166" fontId="18" fillId="0" borderId="13" xfId="39" applyNumberFormat="1" applyFont="1" applyBorder="1" applyProtection="1">
      <alignment horizontal="right" shrinkToFit="1"/>
    </xf>
    <xf numFmtId="166" fontId="19" fillId="0" borderId="13" xfId="39" applyNumberFormat="1" applyFont="1" applyBorder="1" applyProtection="1">
      <alignment horizontal="right" shrinkToFit="1"/>
    </xf>
    <xf numFmtId="166" fontId="18" fillId="0" borderId="20" xfId="39" applyNumberFormat="1" applyFont="1" applyBorder="1" applyProtection="1">
      <alignment horizontal="right" shrinkToFit="1"/>
    </xf>
    <xf numFmtId="166" fontId="20" fillId="0" borderId="13" xfId="39" applyNumberFormat="1" applyFont="1" applyBorder="1" applyProtection="1">
      <alignment horizontal="right" shrinkToFit="1"/>
    </xf>
    <xf numFmtId="166" fontId="21" fillId="0" borderId="13" xfId="39" applyNumberFormat="1" applyFont="1" applyBorder="1" applyProtection="1">
      <alignment horizontal="right" shrinkToFit="1"/>
    </xf>
    <xf numFmtId="166" fontId="19" fillId="0" borderId="20" xfId="39" applyNumberFormat="1" applyFont="1" applyBorder="1" applyProtection="1">
      <alignment horizontal="right" shrinkToFit="1"/>
    </xf>
    <xf numFmtId="166" fontId="21" fillId="0" borderId="38" xfId="0" applyNumberFormat="1" applyFont="1" applyBorder="1" applyAlignment="1" applyProtection="1">
      <alignment horizontal="center"/>
      <protection locked="0"/>
    </xf>
    <xf numFmtId="166" fontId="20" fillId="0" borderId="38" xfId="0" applyNumberFormat="1" applyFont="1" applyBorder="1" applyAlignment="1" applyProtection="1">
      <alignment horizontal="center"/>
      <protection locked="0"/>
    </xf>
    <xf numFmtId="166" fontId="18" fillId="0" borderId="1" xfId="2" applyNumberFormat="1" applyFont="1" applyAlignment="1">
      <alignment horizontal="center" vertical="center" wrapText="1"/>
    </xf>
    <xf numFmtId="166" fontId="19" fillId="0" borderId="2" xfId="82" applyNumberFormat="1" applyFont="1" applyProtection="1">
      <alignment horizontal="right"/>
    </xf>
    <xf numFmtId="166" fontId="19" fillId="0" borderId="1" xfId="105" applyNumberFormat="1" applyFont="1" applyBorder="1" applyProtection="1"/>
    <xf numFmtId="166" fontId="19" fillId="0" borderId="1" xfId="111" applyNumberFormat="1" applyFont="1" applyProtection="1"/>
    <xf numFmtId="166" fontId="20" fillId="0" borderId="0" xfId="0" applyNumberFormat="1" applyFont="1"/>
    <xf numFmtId="0" fontId="18" fillId="0" borderId="13" xfId="33" applyNumberFormat="1" applyFont="1" applyBorder="1" applyAlignment="1" applyProtection="1">
      <alignment horizontal="center" vertical="center"/>
    </xf>
    <xf numFmtId="0" fontId="17" fillId="0" borderId="1" xfId="2" applyNumberFormat="1" applyFont="1" applyAlignment="1" applyProtection="1">
      <alignment horizontal="center" wrapText="1"/>
    </xf>
    <xf numFmtId="0" fontId="22" fillId="0" borderId="1" xfId="0" applyFont="1" applyBorder="1" applyAlignment="1">
      <alignment horizont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19" fillId="0" borderId="13" xfId="29" applyNumberFormat="1" applyFont="1" applyBorder="1" applyAlignment="1" applyProtection="1">
      <alignment horizontal="center" vertical="center" wrapText="1"/>
    </xf>
    <xf numFmtId="0" fontId="19" fillId="0" borderId="13" xfId="29" applyFont="1" applyBorder="1" applyAlignment="1">
      <alignment horizontal="center" vertical="center" wrapText="1"/>
    </xf>
    <xf numFmtId="49" fontId="19" fillId="0" borderId="13" xfId="30" applyNumberFormat="1" applyFont="1" applyBorder="1" applyAlignment="1" applyProtection="1">
      <alignment horizontal="center" vertical="center" wrapText="1"/>
    </xf>
    <xf numFmtId="49" fontId="19" fillId="0" borderId="13" xfId="30" applyFont="1" applyBorder="1" applyAlignment="1">
      <alignment horizontal="center" vertical="center" wrapText="1"/>
    </xf>
    <xf numFmtId="166" fontId="19" fillId="0" borderId="13" xfId="29" applyNumberFormat="1" applyFont="1" applyBorder="1" applyAlignment="1" applyProtection="1">
      <alignment horizontal="center" vertical="center" wrapText="1"/>
    </xf>
    <xf numFmtId="166" fontId="19" fillId="0" borderId="13" xfId="29" applyNumberFormat="1" applyFont="1" applyBorder="1" applyAlignment="1">
      <alignment horizontal="center" vertical="center" wrapText="1"/>
    </xf>
    <xf numFmtId="0" fontId="21" fillId="0" borderId="13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166" fontId="19" fillId="0" borderId="13" xfId="29" applyNumberFormat="1" applyFont="1" applyProtection="1">
      <alignment horizontal="center" vertical="top" wrapText="1"/>
    </xf>
    <xf numFmtId="166" fontId="19" fillId="0" borderId="13" xfId="29" applyNumberFormat="1" applyFont="1">
      <alignment horizontal="center" vertical="top" wrapText="1"/>
    </xf>
    <xf numFmtId="0" fontId="19" fillId="0" borderId="13" xfId="29" applyNumberFormat="1" applyFont="1" applyProtection="1">
      <alignment horizontal="center" vertical="top" wrapText="1"/>
    </xf>
    <xf numFmtId="0" fontId="19" fillId="0" borderId="13" xfId="29" applyFont="1">
      <alignment horizontal="center" vertical="top" wrapText="1"/>
    </xf>
    <xf numFmtId="49" fontId="19" fillId="0" borderId="13" xfId="30" applyNumberFormat="1" applyFont="1" applyProtection="1">
      <alignment horizontal="center" vertical="top" wrapText="1"/>
    </xf>
    <xf numFmtId="49" fontId="19" fillId="0" borderId="13" xfId="30" applyFont="1">
      <alignment horizontal="center" vertical="top" wrapText="1"/>
    </xf>
    <xf numFmtId="0" fontId="18" fillId="0" borderId="13" xfId="40" applyNumberFormat="1" applyFont="1" applyBorder="1" applyAlignment="1" applyProtection="1">
      <alignment horizontal="center" wrapText="1"/>
    </xf>
    <xf numFmtId="0" fontId="21" fillId="0" borderId="35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36" xfId="0" applyFont="1" applyBorder="1" applyAlignment="1" applyProtection="1">
      <alignment horizontal="center"/>
      <protection locked="0"/>
    </xf>
    <xf numFmtId="0" fontId="19" fillId="0" borderId="20" xfId="29" applyNumberFormat="1" applyFont="1" applyBorder="1" applyAlignment="1" applyProtection="1">
      <alignment horizontal="center" vertical="center" wrapText="1"/>
    </xf>
    <xf numFmtId="0" fontId="19" fillId="0" borderId="34" xfId="29" applyNumberFormat="1" applyFont="1" applyBorder="1" applyAlignment="1" applyProtection="1">
      <alignment horizontal="center" vertical="center" wrapText="1"/>
    </xf>
    <xf numFmtId="0" fontId="19" fillId="0" borderId="23" xfId="29" applyNumberFormat="1" applyFont="1" applyBorder="1" applyAlignment="1" applyProtection="1">
      <alignment horizontal="center" vertical="center" wrapText="1"/>
    </xf>
    <xf numFmtId="49" fontId="19" fillId="0" borderId="20" xfId="30" applyNumberFormat="1" applyFont="1" applyBorder="1" applyAlignment="1" applyProtection="1">
      <alignment horizontal="center" vertical="center" wrapText="1"/>
    </xf>
    <xf numFmtId="49" fontId="19" fillId="0" borderId="34" xfId="30" applyNumberFormat="1" applyFont="1" applyBorder="1" applyAlignment="1" applyProtection="1">
      <alignment horizontal="center" vertical="center" wrapText="1"/>
    </xf>
    <xf numFmtId="49" fontId="19" fillId="0" borderId="23" xfId="30" applyNumberFormat="1" applyFont="1" applyBorder="1" applyAlignment="1" applyProtection="1">
      <alignment horizontal="center" vertical="center" wrapText="1"/>
    </xf>
    <xf numFmtId="0" fontId="19" fillId="0" borderId="2" xfId="28" applyNumberFormat="1" applyFont="1" applyAlignment="1" applyProtection="1">
      <alignment horizontal="right"/>
    </xf>
    <xf numFmtId="0" fontId="19" fillId="0" borderId="2" xfId="28" applyFont="1" applyAlignment="1">
      <alignment horizontal="right"/>
    </xf>
    <xf numFmtId="0" fontId="17" fillId="0" borderId="1" xfId="16" applyNumberFormat="1" applyFont="1" applyAlignment="1" applyProtection="1">
      <alignment horizontal="center" wrapText="1"/>
    </xf>
    <xf numFmtId="0" fontId="17" fillId="0" borderId="1" xfId="28" applyNumberFormat="1" applyFont="1" applyBorder="1" applyAlignment="1" applyProtection="1">
      <alignment horizontal="center" wrapText="1"/>
    </xf>
    <xf numFmtId="0" fontId="17" fillId="0" borderId="3" xfId="28" applyNumberFormat="1" applyFont="1" applyBorder="1" applyAlignment="1" applyProtection="1">
      <alignment horizontal="center" wrapText="1"/>
    </xf>
    <xf numFmtId="0" fontId="17" fillId="0" borderId="1" xfId="2" applyNumberFormat="1" applyFont="1" applyAlignment="1" applyProtection="1">
      <alignment horizontal="center" vertical="center" wrapText="1"/>
    </xf>
    <xf numFmtId="0" fontId="17" fillId="0" borderId="1" xfId="2" applyFont="1" applyAlignment="1">
      <alignment horizontal="center" vertical="center" wrapText="1"/>
    </xf>
    <xf numFmtId="0" fontId="19" fillId="0" borderId="20" xfId="29" applyNumberFormat="1" applyFont="1" applyBorder="1" applyAlignment="1" applyProtection="1">
      <alignment horizontal="center" vertical="top" wrapText="1"/>
    </xf>
    <xf numFmtId="0" fontId="19" fillId="0" borderId="34" xfId="29" applyNumberFormat="1" applyFont="1" applyBorder="1" applyAlignment="1" applyProtection="1">
      <alignment horizontal="center" vertical="top" wrapText="1"/>
    </xf>
    <xf numFmtId="0" fontId="19" fillId="0" borderId="23" xfId="29" applyNumberFormat="1" applyFont="1" applyBorder="1" applyAlignment="1" applyProtection="1">
      <alignment horizontal="center" vertical="top" wrapText="1"/>
    </xf>
  </cellXfs>
  <cellStyles count="14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zoomScaleNormal="100" zoomScaleSheetLayoutView="100" workbookViewId="0">
      <selection activeCell="M5" sqref="M5"/>
    </sheetView>
  </sheetViews>
  <sheetFormatPr defaultColWidth="9.109375" defaultRowHeight="14.4" x14ac:dyDescent="0.3"/>
  <cols>
    <col min="1" max="1" width="17.5546875" style="44" customWidth="1"/>
    <col min="2" max="2" width="50.6640625" style="44" customWidth="1"/>
    <col min="3" max="3" width="14.33203125" style="44" customWidth="1"/>
    <col min="4" max="4" width="13.6640625" style="44" customWidth="1"/>
    <col min="5" max="5" width="13" style="137" customWidth="1"/>
    <col min="6" max="16384" width="9.109375" style="1"/>
  </cols>
  <sheetData>
    <row r="1" spans="1:6" ht="49.2" customHeight="1" x14ac:dyDescent="0.3">
      <c r="D1" s="156" t="s">
        <v>334</v>
      </c>
      <c r="E1" s="156"/>
    </row>
    <row r="2" spans="1:6" ht="53.4" customHeight="1" x14ac:dyDescent="0.3">
      <c r="A2" s="155" t="s">
        <v>333</v>
      </c>
      <c r="B2" s="155"/>
      <c r="C2" s="155"/>
      <c r="D2" s="155"/>
      <c r="E2" s="155"/>
      <c r="F2" s="12"/>
    </row>
    <row r="3" spans="1:6" ht="18.600000000000001" customHeight="1" x14ac:dyDescent="0.3">
      <c r="A3" s="45"/>
      <c r="B3" s="45"/>
      <c r="C3" s="45"/>
      <c r="D3" s="45"/>
      <c r="E3" s="128"/>
      <c r="F3" s="12"/>
    </row>
    <row r="4" spans="1:6" ht="14.1" customHeight="1" x14ac:dyDescent="0.3">
      <c r="B4" s="46"/>
      <c r="C4" s="46"/>
      <c r="D4" s="46"/>
      <c r="E4" s="129" t="s">
        <v>171</v>
      </c>
      <c r="F4" s="12"/>
    </row>
    <row r="5" spans="1:6" ht="12" customHeight="1" x14ac:dyDescent="0.3">
      <c r="A5" s="157" t="s">
        <v>291</v>
      </c>
      <c r="B5" s="158" t="s">
        <v>0</v>
      </c>
      <c r="C5" s="160" t="s">
        <v>2</v>
      </c>
      <c r="D5" s="160" t="s">
        <v>3</v>
      </c>
      <c r="E5" s="162" t="s">
        <v>335</v>
      </c>
      <c r="F5" s="18"/>
    </row>
    <row r="6" spans="1:6" ht="12" customHeight="1" x14ac:dyDescent="0.3">
      <c r="A6" s="157"/>
      <c r="B6" s="159"/>
      <c r="C6" s="161"/>
      <c r="D6" s="161"/>
      <c r="E6" s="163"/>
      <c r="F6" s="18"/>
    </row>
    <row r="7" spans="1:6" ht="11.1" customHeight="1" x14ac:dyDescent="0.3">
      <c r="A7" s="157"/>
      <c r="B7" s="159"/>
      <c r="C7" s="161"/>
      <c r="D7" s="161"/>
      <c r="E7" s="163"/>
      <c r="F7" s="18"/>
    </row>
    <row r="8" spans="1:6" ht="12" customHeight="1" x14ac:dyDescent="0.3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9"/>
    </row>
    <row r="9" spans="1:6" ht="15" customHeight="1" x14ac:dyDescent="0.3">
      <c r="A9" s="47"/>
      <c r="B9" s="154" t="s">
        <v>314</v>
      </c>
      <c r="C9" s="154"/>
      <c r="D9" s="154"/>
      <c r="E9" s="154"/>
      <c r="F9" s="19"/>
    </row>
    <row r="10" spans="1:6" ht="16.5" customHeight="1" x14ac:dyDescent="0.3">
      <c r="A10" s="48" t="s">
        <v>108</v>
      </c>
      <c r="B10" s="22" t="s">
        <v>107</v>
      </c>
      <c r="C10" s="24">
        <f>C11+C19+C42+C37</f>
        <v>2083420.8900000001</v>
      </c>
      <c r="D10" s="24">
        <f>D11+D19+D42+D37</f>
        <v>1929163.6</v>
      </c>
      <c r="E10" s="130">
        <f>D10/C10*100</f>
        <v>92.595961251017314</v>
      </c>
      <c r="F10" s="13"/>
    </row>
    <row r="11" spans="1:6" ht="25.95" customHeight="1" x14ac:dyDescent="0.3">
      <c r="A11" s="48" t="s">
        <v>109</v>
      </c>
      <c r="B11" s="22" t="s">
        <v>203</v>
      </c>
      <c r="C11" s="24">
        <f>C13+C15+C17</f>
        <v>763076</v>
      </c>
      <c r="D11" s="24">
        <f>D13+D15+D17</f>
        <v>750330.96</v>
      </c>
      <c r="E11" s="130">
        <f>D11/C11*100</f>
        <v>98.32978104408997</v>
      </c>
      <c r="F11" s="13"/>
    </row>
    <row r="12" spans="1:6" ht="19.2" customHeight="1" x14ac:dyDescent="0.3">
      <c r="A12" s="42" t="s">
        <v>229</v>
      </c>
      <c r="B12" s="38" t="s">
        <v>34</v>
      </c>
      <c r="C12" s="40">
        <f>C13+C15+C17</f>
        <v>763076</v>
      </c>
      <c r="D12" s="40">
        <f>D13+D15+D17</f>
        <v>750330.96</v>
      </c>
      <c r="E12" s="131">
        <f t="shared" ref="E12:E36" si="0">D12/C12*100</f>
        <v>98.32978104408997</v>
      </c>
      <c r="F12" s="14"/>
    </row>
    <row r="13" spans="1:6" x14ac:dyDescent="0.3">
      <c r="A13" s="42" t="s">
        <v>230</v>
      </c>
      <c r="B13" s="38" t="s">
        <v>35</v>
      </c>
      <c r="C13" s="40">
        <v>559430</v>
      </c>
      <c r="D13" s="40">
        <v>546684.96</v>
      </c>
      <c r="E13" s="131">
        <f t="shared" si="0"/>
        <v>97.721781098618237</v>
      </c>
      <c r="F13" s="14"/>
    </row>
    <row r="14" spans="1:6" x14ac:dyDescent="0.3">
      <c r="A14" s="42" t="s">
        <v>230</v>
      </c>
      <c r="B14" s="38" t="s">
        <v>153</v>
      </c>
      <c r="C14" s="40">
        <v>559430</v>
      </c>
      <c r="D14" s="40">
        <v>546684.96</v>
      </c>
      <c r="E14" s="131">
        <f t="shared" si="0"/>
        <v>97.721781098618237</v>
      </c>
      <c r="F14" s="14"/>
    </row>
    <row r="15" spans="1:6" ht="24.6" x14ac:dyDescent="0.3">
      <c r="A15" s="42" t="s">
        <v>231</v>
      </c>
      <c r="B15" s="38" t="s">
        <v>36</v>
      </c>
      <c r="C15" s="40">
        <v>34668</v>
      </c>
      <c r="D15" s="40">
        <v>34668</v>
      </c>
      <c r="E15" s="131">
        <f t="shared" si="0"/>
        <v>100</v>
      </c>
      <c r="F15" s="14"/>
    </row>
    <row r="16" spans="1:6" x14ac:dyDescent="0.3">
      <c r="A16" s="42" t="s">
        <v>231</v>
      </c>
      <c r="B16" s="38" t="s">
        <v>207</v>
      </c>
      <c r="C16" s="40">
        <v>34668</v>
      </c>
      <c r="D16" s="40">
        <v>34668</v>
      </c>
      <c r="E16" s="131">
        <f t="shared" si="0"/>
        <v>100</v>
      </c>
      <c r="F16" s="14"/>
    </row>
    <row r="17" spans="1:6" ht="36.6" x14ac:dyDescent="0.3">
      <c r="A17" s="42" t="s">
        <v>232</v>
      </c>
      <c r="B17" s="38" t="s">
        <v>37</v>
      </c>
      <c r="C17" s="40">
        <v>168978</v>
      </c>
      <c r="D17" s="40">
        <v>168978</v>
      </c>
      <c r="E17" s="131">
        <f t="shared" si="0"/>
        <v>100</v>
      </c>
      <c r="F17" s="14"/>
    </row>
    <row r="18" spans="1:6" x14ac:dyDescent="0.3">
      <c r="A18" s="42" t="s">
        <v>232</v>
      </c>
      <c r="B18" s="38" t="s">
        <v>154</v>
      </c>
      <c r="C18" s="40">
        <v>151922</v>
      </c>
      <c r="D18" s="40">
        <v>143697.63</v>
      </c>
      <c r="E18" s="131">
        <f t="shared" si="0"/>
        <v>94.586452258395752</v>
      </c>
      <c r="F18" s="14"/>
    </row>
    <row r="19" spans="1:6" ht="37.200000000000003" customHeight="1" x14ac:dyDescent="0.3">
      <c r="A19" s="41" t="s">
        <v>110</v>
      </c>
      <c r="B19" s="35" t="s">
        <v>205</v>
      </c>
      <c r="C19" s="37">
        <f>C20+C27</f>
        <v>1310194.8900000001</v>
      </c>
      <c r="D19" s="37">
        <f>D20+D27</f>
        <v>1178682.6400000001</v>
      </c>
      <c r="E19" s="130">
        <f>D19/C19*100</f>
        <v>89.962390251728124</v>
      </c>
      <c r="F19" s="14"/>
    </row>
    <row r="20" spans="1:6" ht="37.950000000000003" customHeight="1" x14ac:dyDescent="0.3">
      <c r="A20" s="42" t="s">
        <v>233</v>
      </c>
      <c r="B20" s="38" t="s">
        <v>38</v>
      </c>
      <c r="C20" s="40">
        <f>C21+C23+C25</f>
        <v>644358.30000000005</v>
      </c>
      <c r="D20" s="40">
        <f>D21+D23+D25</f>
        <v>592724.35</v>
      </c>
      <c r="E20" s="131">
        <f t="shared" ref="E20" si="1">D20/C20*100</f>
        <v>91.986764196255393</v>
      </c>
      <c r="F20" s="14"/>
    </row>
    <row r="21" spans="1:6" x14ac:dyDescent="0.3">
      <c r="A21" s="42" t="s">
        <v>234</v>
      </c>
      <c r="B21" s="38" t="s">
        <v>35</v>
      </c>
      <c r="C21" s="40">
        <v>471769.45</v>
      </c>
      <c r="D21" s="40">
        <v>442102.76</v>
      </c>
      <c r="E21" s="131">
        <f t="shared" si="0"/>
        <v>93.711612737959186</v>
      </c>
      <c r="F21" s="14"/>
    </row>
    <row r="22" spans="1:6" x14ac:dyDescent="0.3">
      <c r="A22" s="42" t="s">
        <v>234</v>
      </c>
      <c r="B22" s="38" t="s">
        <v>153</v>
      </c>
      <c r="C22" s="40">
        <v>471769.45</v>
      </c>
      <c r="D22" s="40">
        <v>442102.76</v>
      </c>
      <c r="E22" s="131">
        <f t="shared" si="0"/>
        <v>93.711612737959186</v>
      </c>
      <c r="F22" s="14"/>
    </row>
    <row r="23" spans="1:6" ht="24.6" x14ac:dyDescent="0.3">
      <c r="A23" s="42" t="s">
        <v>284</v>
      </c>
      <c r="B23" s="38" t="s">
        <v>36</v>
      </c>
      <c r="C23" s="40">
        <v>18975</v>
      </c>
      <c r="D23" s="40">
        <v>18975</v>
      </c>
      <c r="E23" s="131">
        <f t="shared" si="0"/>
        <v>100</v>
      </c>
      <c r="F23" s="14"/>
    </row>
    <row r="24" spans="1:6" x14ac:dyDescent="0.3">
      <c r="A24" s="42" t="s">
        <v>284</v>
      </c>
      <c r="B24" s="38" t="s">
        <v>207</v>
      </c>
      <c r="C24" s="40">
        <v>18975</v>
      </c>
      <c r="D24" s="40">
        <v>18975</v>
      </c>
      <c r="E24" s="131">
        <f t="shared" si="0"/>
        <v>100</v>
      </c>
      <c r="F24" s="14"/>
    </row>
    <row r="25" spans="1:6" ht="36.6" x14ac:dyDescent="0.3">
      <c r="A25" s="42" t="s">
        <v>235</v>
      </c>
      <c r="B25" s="38" t="s">
        <v>37</v>
      </c>
      <c r="C25" s="40">
        <v>153613.85</v>
      </c>
      <c r="D25" s="40">
        <v>131646.59</v>
      </c>
      <c r="E25" s="131">
        <f t="shared" si="0"/>
        <v>85.699687886215983</v>
      </c>
      <c r="F25" s="14"/>
    </row>
    <row r="26" spans="1:6" x14ac:dyDescent="0.3">
      <c r="A26" s="42" t="s">
        <v>235</v>
      </c>
      <c r="B26" s="38" t="s">
        <v>154</v>
      </c>
      <c r="C26" s="40">
        <v>153613.85</v>
      </c>
      <c r="D26" s="40">
        <v>131646.59</v>
      </c>
      <c r="E26" s="131">
        <f t="shared" si="0"/>
        <v>85.699687886215983</v>
      </c>
      <c r="F26" s="14"/>
    </row>
    <row r="27" spans="1:6" ht="24.6" x14ac:dyDescent="0.3">
      <c r="A27" s="42" t="s">
        <v>236</v>
      </c>
      <c r="B27" s="38" t="s">
        <v>210</v>
      </c>
      <c r="C27" s="40">
        <f>SUM(C28:C36)</f>
        <v>665836.59000000008</v>
      </c>
      <c r="D27" s="40">
        <f>SUM(D28:D36)</f>
        <v>585958.29</v>
      </c>
      <c r="E27" s="131">
        <f t="shared" si="0"/>
        <v>88.003317750981509</v>
      </c>
      <c r="F27" s="14"/>
    </row>
    <row r="28" spans="1:6" x14ac:dyDescent="0.3">
      <c r="A28" s="42" t="s">
        <v>236</v>
      </c>
      <c r="B28" s="38" t="s">
        <v>155</v>
      </c>
      <c r="C28" s="40">
        <v>23263</v>
      </c>
      <c r="D28" s="40">
        <v>21134.34</v>
      </c>
      <c r="E28" s="131">
        <f t="shared" si="0"/>
        <v>90.849589476851662</v>
      </c>
      <c r="F28" s="14"/>
    </row>
    <row r="29" spans="1:6" x14ac:dyDescent="0.3">
      <c r="A29" s="42" t="s">
        <v>236</v>
      </c>
      <c r="B29" s="38" t="s">
        <v>156</v>
      </c>
      <c r="C29" s="40">
        <v>409042.59</v>
      </c>
      <c r="D29" s="40">
        <v>356859.27</v>
      </c>
      <c r="E29" s="131">
        <f t="shared" si="0"/>
        <v>87.242570510811603</v>
      </c>
      <c r="F29" s="14"/>
    </row>
    <row r="30" spans="1:6" x14ac:dyDescent="0.3">
      <c r="A30" s="42" t="s">
        <v>236</v>
      </c>
      <c r="B30" s="38" t="s">
        <v>157</v>
      </c>
      <c r="C30" s="40">
        <v>71000</v>
      </c>
      <c r="D30" s="40">
        <v>60000</v>
      </c>
      <c r="E30" s="131">
        <f t="shared" si="0"/>
        <v>84.507042253521121</v>
      </c>
      <c r="F30" s="14"/>
    </row>
    <row r="31" spans="1:6" x14ac:dyDescent="0.3">
      <c r="A31" s="42" t="s">
        <v>236</v>
      </c>
      <c r="B31" s="38" t="s">
        <v>162</v>
      </c>
      <c r="C31" s="40">
        <v>32897.120000000003</v>
      </c>
      <c r="D31" s="40">
        <v>21330.799999999999</v>
      </c>
      <c r="E31" s="131">
        <f t="shared" si="0"/>
        <v>64.840934403984292</v>
      </c>
      <c r="F31" s="14"/>
    </row>
    <row r="32" spans="1:6" x14ac:dyDescent="0.3">
      <c r="A32" s="42" t="s">
        <v>236</v>
      </c>
      <c r="B32" s="38" t="s">
        <v>276</v>
      </c>
      <c r="C32" s="40">
        <v>2933.88</v>
      </c>
      <c r="D32" s="40">
        <v>2933.88</v>
      </c>
      <c r="E32" s="131">
        <f t="shared" si="0"/>
        <v>100</v>
      </c>
      <c r="F32" s="14"/>
    </row>
    <row r="33" spans="1:6" x14ac:dyDescent="0.3">
      <c r="A33" s="42" t="s">
        <v>236</v>
      </c>
      <c r="B33" s="38" t="s">
        <v>158</v>
      </c>
      <c r="C33" s="40">
        <v>12200</v>
      </c>
      <c r="D33" s="40">
        <v>12200</v>
      </c>
      <c r="E33" s="131">
        <f t="shared" si="0"/>
        <v>100</v>
      </c>
      <c r="F33" s="14"/>
    </row>
    <row r="34" spans="1:6" x14ac:dyDescent="0.3">
      <c r="A34" s="42" t="s">
        <v>236</v>
      </c>
      <c r="B34" s="38" t="s">
        <v>222</v>
      </c>
      <c r="C34" s="40">
        <v>3000</v>
      </c>
      <c r="D34" s="40">
        <v>0</v>
      </c>
      <c r="E34" s="131">
        <f t="shared" si="0"/>
        <v>0</v>
      </c>
      <c r="F34" s="14"/>
    </row>
    <row r="35" spans="1:6" x14ac:dyDescent="0.3">
      <c r="A35" s="42" t="s">
        <v>236</v>
      </c>
      <c r="B35" s="38" t="s">
        <v>159</v>
      </c>
      <c r="C35" s="40">
        <v>103500</v>
      </c>
      <c r="D35" s="40">
        <v>103500</v>
      </c>
      <c r="E35" s="131">
        <f t="shared" si="0"/>
        <v>100</v>
      </c>
      <c r="F35" s="14"/>
    </row>
    <row r="36" spans="1:6" x14ac:dyDescent="0.3">
      <c r="A36" s="42" t="s">
        <v>236</v>
      </c>
      <c r="B36" s="38" t="s">
        <v>160</v>
      </c>
      <c r="C36" s="40">
        <v>8000</v>
      </c>
      <c r="D36" s="40">
        <v>8000</v>
      </c>
      <c r="E36" s="131">
        <f t="shared" si="0"/>
        <v>100</v>
      </c>
      <c r="F36" s="14"/>
    </row>
    <row r="37" spans="1:6" x14ac:dyDescent="0.3">
      <c r="A37" s="41" t="s">
        <v>274</v>
      </c>
      <c r="B37" s="35" t="s">
        <v>275</v>
      </c>
      <c r="C37" s="37">
        <v>10000</v>
      </c>
      <c r="D37" s="37">
        <v>0</v>
      </c>
      <c r="E37" s="130">
        <v>0</v>
      </c>
      <c r="F37" s="14"/>
    </row>
    <row r="38" spans="1:6" x14ac:dyDescent="0.3">
      <c r="A38" s="42" t="s">
        <v>285</v>
      </c>
      <c r="B38" s="38" t="s">
        <v>278</v>
      </c>
      <c r="C38" s="40">
        <v>10000</v>
      </c>
      <c r="D38" s="40">
        <v>0</v>
      </c>
      <c r="E38" s="131">
        <v>0</v>
      </c>
      <c r="F38" s="14"/>
    </row>
    <row r="39" spans="1:6" x14ac:dyDescent="0.3">
      <c r="A39" s="42" t="s">
        <v>286</v>
      </c>
      <c r="B39" s="38" t="s">
        <v>279</v>
      </c>
      <c r="C39" s="40">
        <v>10000</v>
      </c>
      <c r="D39" s="40">
        <v>0</v>
      </c>
      <c r="E39" s="131">
        <v>0</v>
      </c>
      <c r="F39" s="14"/>
    </row>
    <row r="40" spans="1:6" x14ac:dyDescent="0.3">
      <c r="A40" s="42" t="s">
        <v>286</v>
      </c>
      <c r="B40" s="38" t="s">
        <v>280</v>
      </c>
      <c r="C40" s="40">
        <v>10000</v>
      </c>
      <c r="D40" s="40">
        <v>0</v>
      </c>
      <c r="E40" s="131">
        <v>0</v>
      </c>
      <c r="F40" s="14"/>
    </row>
    <row r="41" spans="1:6" ht="1.2" customHeight="1" x14ac:dyDescent="0.3">
      <c r="A41" s="42" t="s">
        <v>228</v>
      </c>
      <c r="B41" s="38" t="s">
        <v>207</v>
      </c>
      <c r="C41" s="40">
        <v>1235.3800000000001</v>
      </c>
      <c r="D41" s="40">
        <v>1235.3800000000001</v>
      </c>
      <c r="E41" s="131"/>
      <c r="F41" s="14"/>
    </row>
    <row r="42" spans="1:6" x14ac:dyDescent="0.3">
      <c r="A42" s="41" t="s">
        <v>112</v>
      </c>
      <c r="B42" s="35" t="s">
        <v>111</v>
      </c>
      <c r="C42" s="37">
        <v>150</v>
      </c>
      <c r="D42" s="37">
        <v>150</v>
      </c>
      <c r="E42" s="132">
        <f>D42/C42*100</f>
        <v>100</v>
      </c>
      <c r="F42" s="14"/>
    </row>
    <row r="43" spans="1:6" ht="46.2" customHeight="1" x14ac:dyDescent="0.3">
      <c r="A43" s="42" t="s">
        <v>237</v>
      </c>
      <c r="B43" s="38" t="s">
        <v>208</v>
      </c>
      <c r="C43" s="40">
        <v>150</v>
      </c>
      <c r="D43" s="40">
        <v>0</v>
      </c>
      <c r="E43" s="133">
        <v>150</v>
      </c>
      <c r="F43" s="14"/>
    </row>
    <row r="44" spans="1:6" ht="24.6" x14ac:dyDescent="0.3">
      <c r="A44" s="42" t="s">
        <v>238</v>
      </c>
      <c r="B44" s="38" t="s">
        <v>210</v>
      </c>
      <c r="C44" s="40">
        <v>150</v>
      </c>
      <c r="D44" s="40">
        <v>0</v>
      </c>
      <c r="E44" s="133">
        <f>D44/C44*100</f>
        <v>0</v>
      </c>
      <c r="F44" s="14"/>
    </row>
    <row r="45" spans="1:6" x14ac:dyDescent="0.3">
      <c r="A45" s="42" t="s">
        <v>238</v>
      </c>
      <c r="B45" s="38" t="s">
        <v>160</v>
      </c>
      <c r="C45" s="40">
        <v>150</v>
      </c>
      <c r="D45" s="40">
        <v>150</v>
      </c>
      <c r="E45" s="133">
        <f t="shared" ref="E45" si="2">D45/C45*100</f>
        <v>100</v>
      </c>
      <c r="F45" s="14"/>
    </row>
    <row r="46" spans="1:6" x14ac:dyDescent="0.3">
      <c r="A46" s="41" t="s">
        <v>114</v>
      </c>
      <c r="B46" s="35" t="s">
        <v>113</v>
      </c>
      <c r="C46" s="37">
        <f>C47</f>
        <v>79900</v>
      </c>
      <c r="D46" s="37">
        <f>D47</f>
        <v>79900</v>
      </c>
      <c r="E46" s="132">
        <f>D46/C46*100</f>
        <v>100</v>
      </c>
      <c r="F46" s="14"/>
    </row>
    <row r="47" spans="1:6" x14ac:dyDescent="0.3">
      <c r="A47" s="42" t="s">
        <v>116</v>
      </c>
      <c r="B47" s="38" t="s">
        <v>152</v>
      </c>
      <c r="C47" s="40">
        <f>C48+C53</f>
        <v>79900</v>
      </c>
      <c r="D47" s="40">
        <f>D48+D53</f>
        <v>79900</v>
      </c>
      <c r="E47" s="134">
        <v>100</v>
      </c>
      <c r="F47" s="14"/>
    </row>
    <row r="48" spans="1:6" ht="27" customHeight="1" x14ac:dyDescent="0.3">
      <c r="A48" s="42" t="s">
        <v>239</v>
      </c>
      <c r="B48" s="38" t="s">
        <v>39</v>
      </c>
      <c r="C48" s="40">
        <f>C49+C51</f>
        <v>73093.850000000006</v>
      </c>
      <c r="D48" s="40">
        <f>D49+D51</f>
        <v>73093.850000000006</v>
      </c>
      <c r="E48" s="133">
        <f>D48/C48*100</f>
        <v>100</v>
      </c>
      <c r="F48" s="14"/>
    </row>
    <row r="49" spans="1:6" x14ac:dyDescent="0.3">
      <c r="A49" s="42" t="s">
        <v>240</v>
      </c>
      <c r="B49" s="38" t="s">
        <v>35</v>
      </c>
      <c r="C49" s="40">
        <v>57551.66</v>
      </c>
      <c r="D49" s="40">
        <v>57551.66</v>
      </c>
      <c r="E49" s="133">
        <f>D49/C49*100</f>
        <v>100</v>
      </c>
      <c r="F49" s="14"/>
    </row>
    <row r="50" spans="1:6" x14ac:dyDescent="0.3">
      <c r="A50" s="42" t="s">
        <v>240</v>
      </c>
      <c r="B50" s="38" t="s">
        <v>153</v>
      </c>
      <c r="C50" s="40">
        <v>57551.66</v>
      </c>
      <c r="D50" s="40">
        <v>57551.66</v>
      </c>
      <c r="E50" s="133">
        <f>D50/C50*100</f>
        <v>100</v>
      </c>
      <c r="F50" s="14"/>
    </row>
    <row r="51" spans="1:6" ht="36.6" x14ac:dyDescent="0.3">
      <c r="A51" s="42" t="s">
        <v>241</v>
      </c>
      <c r="B51" s="38" t="s">
        <v>37</v>
      </c>
      <c r="C51" s="40">
        <v>15542.19</v>
      </c>
      <c r="D51" s="40">
        <v>15542.19</v>
      </c>
      <c r="E51" s="133">
        <f>D51/C51*100</f>
        <v>100</v>
      </c>
      <c r="F51" s="14"/>
    </row>
    <row r="52" spans="1:6" x14ac:dyDescent="0.3">
      <c r="A52" s="42" t="s">
        <v>241</v>
      </c>
      <c r="B52" s="38" t="s">
        <v>154</v>
      </c>
      <c r="C52" s="40">
        <v>15542.19</v>
      </c>
      <c r="D52" s="40">
        <v>15542.19</v>
      </c>
      <c r="E52" s="133">
        <f>D51/C51*100</f>
        <v>100</v>
      </c>
      <c r="F52" s="14"/>
    </row>
    <row r="53" spans="1:6" ht="24.6" x14ac:dyDescent="0.3">
      <c r="A53" s="42" t="s">
        <v>287</v>
      </c>
      <c r="B53" s="38" t="s">
        <v>210</v>
      </c>
      <c r="C53" s="40">
        <v>6806.15</v>
      </c>
      <c r="D53" s="40">
        <v>6806.15</v>
      </c>
      <c r="E53" s="133">
        <f t="shared" ref="E53:E54" si="3">D52/C52*100</f>
        <v>100</v>
      </c>
      <c r="F53" s="14"/>
    </row>
    <row r="54" spans="1:6" x14ac:dyDescent="0.3">
      <c r="A54" s="42" t="s">
        <v>287</v>
      </c>
      <c r="B54" s="38" t="s">
        <v>160</v>
      </c>
      <c r="C54" s="40">
        <v>6806.15</v>
      </c>
      <c r="D54" s="40">
        <v>6806.15</v>
      </c>
      <c r="E54" s="133">
        <f t="shared" si="3"/>
        <v>100</v>
      </c>
      <c r="F54" s="14"/>
    </row>
    <row r="55" spans="1:6" ht="26.4" customHeight="1" x14ac:dyDescent="0.3">
      <c r="A55" s="41" t="s">
        <v>117</v>
      </c>
      <c r="B55" s="35" t="s">
        <v>118</v>
      </c>
      <c r="C55" s="37">
        <f>C56+C60</f>
        <v>97071.489999999991</v>
      </c>
      <c r="D55" s="37">
        <f>D56+D60</f>
        <v>76783.670000000013</v>
      </c>
      <c r="E55" s="132">
        <f>D55/C55*100</f>
        <v>79.100125072768563</v>
      </c>
      <c r="F55" s="14"/>
    </row>
    <row r="56" spans="1:6" ht="18.600000000000001" customHeight="1" x14ac:dyDescent="0.3">
      <c r="A56" s="42" t="s">
        <v>120</v>
      </c>
      <c r="B56" s="38" t="s">
        <v>119</v>
      </c>
      <c r="C56" s="40">
        <v>20000</v>
      </c>
      <c r="D56" s="40">
        <v>19001.46</v>
      </c>
      <c r="E56" s="133">
        <f>D56/C56*100</f>
        <v>95.007300000000001</v>
      </c>
      <c r="F56" s="14"/>
    </row>
    <row r="57" spans="1:6" ht="22.95" customHeight="1" x14ac:dyDescent="0.3">
      <c r="A57" s="42" t="s">
        <v>242</v>
      </c>
      <c r="B57" s="38" t="s">
        <v>209</v>
      </c>
      <c r="C57" s="40">
        <v>20000</v>
      </c>
      <c r="D57" s="40">
        <v>19001.46</v>
      </c>
      <c r="E57" s="133">
        <f>D57/C57*100</f>
        <v>95.007300000000001</v>
      </c>
      <c r="F57" s="14"/>
    </row>
    <row r="58" spans="1:6" ht="24.6" x14ac:dyDescent="0.3">
      <c r="A58" s="42" t="s">
        <v>243</v>
      </c>
      <c r="B58" s="38" t="s">
        <v>210</v>
      </c>
      <c r="C58" s="40">
        <v>20000</v>
      </c>
      <c r="D58" s="40">
        <v>19001.46</v>
      </c>
      <c r="E58" s="133">
        <f t="shared" ref="E58:E64" si="4">D58/C58*100</f>
        <v>95.007300000000001</v>
      </c>
      <c r="F58" s="14"/>
    </row>
    <row r="59" spans="1:6" x14ac:dyDescent="0.3">
      <c r="A59" s="42" t="s">
        <v>243</v>
      </c>
      <c r="B59" s="38" t="s">
        <v>162</v>
      </c>
      <c r="C59" s="40">
        <v>20000</v>
      </c>
      <c r="D59" s="40">
        <v>19001.46</v>
      </c>
      <c r="E59" s="133">
        <f t="shared" si="4"/>
        <v>95.007300000000001</v>
      </c>
      <c r="F59" s="14"/>
    </row>
    <row r="60" spans="1:6" ht="24.6" x14ac:dyDescent="0.3">
      <c r="A60" s="42" t="s">
        <v>244</v>
      </c>
      <c r="B60" s="38" t="s">
        <v>224</v>
      </c>
      <c r="C60" s="40">
        <f>C61</f>
        <v>77071.489999999991</v>
      </c>
      <c r="D60" s="40">
        <f>D61</f>
        <v>57782.210000000006</v>
      </c>
      <c r="E60" s="133">
        <f t="shared" si="4"/>
        <v>74.972223840488894</v>
      </c>
      <c r="F60" s="14"/>
    </row>
    <row r="61" spans="1:6" ht="24.6" x14ac:dyDescent="0.3">
      <c r="A61" s="42" t="s">
        <v>245</v>
      </c>
      <c r="B61" s="38" t="s">
        <v>210</v>
      </c>
      <c r="C61" s="40">
        <f>C62+C63+C64</f>
        <v>77071.489999999991</v>
      </c>
      <c r="D61" s="40">
        <f>D62+D63+D64</f>
        <v>57782.210000000006</v>
      </c>
      <c r="E61" s="133">
        <f t="shared" si="4"/>
        <v>74.972223840488894</v>
      </c>
      <c r="F61" s="14"/>
    </row>
    <row r="62" spans="1:6" x14ac:dyDescent="0.3">
      <c r="A62" s="42" t="s">
        <v>245</v>
      </c>
      <c r="B62" s="38" t="s">
        <v>155</v>
      </c>
      <c r="C62" s="40">
        <v>5995.89</v>
      </c>
      <c r="D62" s="40">
        <v>4504.0600000000004</v>
      </c>
      <c r="E62" s="133">
        <f t="shared" si="4"/>
        <v>75.119123266103955</v>
      </c>
      <c r="F62" s="14"/>
    </row>
    <row r="63" spans="1:6" x14ac:dyDescent="0.3">
      <c r="A63" s="42" t="s">
        <v>245</v>
      </c>
      <c r="B63" s="38" t="s">
        <v>156</v>
      </c>
      <c r="C63" s="40">
        <v>39575.599999999999</v>
      </c>
      <c r="D63" s="40">
        <v>21778.15</v>
      </c>
      <c r="E63" s="133">
        <f t="shared" si="4"/>
        <v>55.029235185316203</v>
      </c>
      <c r="F63" s="14"/>
    </row>
    <row r="64" spans="1:6" x14ac:dyDescent="0.3">
      <c r="A64" s="42" t="s">
        <v>245</v>
      </c>
      <c r="B64" s="38" t="s">
        <v>159</v>
      </c>
      <c r="C64" s="40">
        <v>31500</v>
      </c>
      <c r="D64" s="40">
        <v>31500</v>
      </c>
      <c r="E64" s="133">
        <f t="shared" si="4"/>
        <v>100</v>
      </c>
      <c r="F64" s="14"/>
    </row>
    <row r="65" spans="1:6" x14ac:dyDescent="0.3">
      <c r="A65" s="41" t="s">
        <v>122</v>
      </c>
      <c r="B65" s="35" t="s">
        <v>121</v>
      </c>
      <c r="C65" s="37">
        <f>C66</f>
        <v>5027726.96</v>
      </c>
      <c r="D65" s="37">
        <f>D66</f>
        <v>2415427.7999999998</v>
      </c>
      <c r="E65" s="135">
        <f>D65/C65*100</f>
        <v>48.04214348187277</v>
      </c>
      <c r="F65" s="14"/>
    </row>
    <row r="66" spans="1:6" x14ac:dyDescent="0.3">
      <c r="A66" s="42" t="s">
        <v>124</v>
      </c>
      <c r="B66" s="38" t="s">
        <v>123</v>
      </c>
      <c r="C66" s="40">
        <f>C67+C71</f>
        <v>5027726.96</v>
      </c>
      <c r="D66" s="40">
        <f>D67+D71</f>
        <v>2415427.7999999998</v>
      </c>
      <c r="E66" s="134">
        <f t="shared" ref="E66:E68" si="5">D66/C66*100</f>
        <v>48.04214348187277</v>
      </c>
      <c r="F66" s="14"/>
    </row>
    <row r="67" spans="1:6" ht="36.6" customHeight="1" x14ac:dyDescent="0.3">
      <c r="A67" s="42" t="s">
        <v>246</v>
      </c>
      <c r="B67" s="38" t="s">
        <v>161</v>
      </c>
      <c r="C67" s="40">
        <f>C68</f>
        <v>4939607.96</v>
      </c>
      <c r="D67" s="40">
        <f>D68</f>
        <v>2378886.5499999998</v>
      </c>
      <c r="E67" s="134">
        <f t="shared" si="5"/>
        <v>48.159420125316984</v>
      </c>
      <c r="F67" s="14"/>
    </row>
    <row r="68" spans="1:6" ht="24.6" x14ac:dyDescent="0.3">
      <c r="A68" s="42" t="s">
        <v>247</v>
      </c>
      <c r="B68" s="38" t="s">
        <v>210</v>
      </c>
      <c r="C68" s="40">
        <f>C69+C70</f>
        <v>4939607.96</v>
      </c>
      <c r="D68" s="40">
        <f>D69+D70</f>
        <v>2378886.5499999998</v>
      </c>
      <c r="E68" s="134">
        <f t="shared" si="5"/>
        <v>48.159420125316984</v>
      </c>
      <c r="F68" s="14"/>
    </row>
    <row r="69" spans="1:6" x14ac:dyDescent="0.3">
      <c r="A69" s="42" t="s">
        <v>247</v>
      </c>
      <c r="B69" s="38" t="s">
        <v>157</v>
      </c>
      <c r="C69" s="40">
        <v>4859374.96</v>
      </c>
      <c r="D69" s="40">
        <v>2298653.5499999998</v>
      </c>
      <c r="E69" s="134"/>
      <c r="F69" s="14"/>
    </row>
    <row r="70" spans="1:6" x14ac:dyDescent="0.3">
      <c r="A70" s="42" t="s">
        <v>247</v>
      </c>
      <c r="B70" s="38" t="s">
        <v>162</v>
      </c>
      <c r="C70" s="40">
        <v>80233</v>
      </c>
      <c r="D70" s="40">
        <v>80233</v>
      </c>
      <c r="E70" s="133">
        <f t="shared" ref="E70:E73" si="6">D70/C70*100</f>
        <v>100</v>
      </c>
      <c r="F70" s="14"/>
    </row>
    <row r="71" spans="1:6" ht="36" customHeight="1" x14ac:dyDescent="0.3">
      <c r="A71" s="42" t="s">
        <v>248</v>
      </c>
      <c r="B71" s="38" t="s">
        <v>212</v>
      </c>
      <c r="C71" s="40">
        <f>C72</f>
        <v>88119</v>
      </c>
      <c r="D71" s="40">
        <f>D72</f>
        <v>36541.25</v>
      </c>
      <c r="E71" s="133">
        <f t="shared" si="6"/>
        <v>41.468071585015721</v>
      </c>
      <c r="F71" s="14"/>
    </row>
    <row r="72" spans="1:6" ht="24.6" x14ac:dyDescent="0.3">
      <c r="A72" s="42" t="s">
        <v>249</v>
      </c>
      <c r="B72" s="38" t="s">
        <v>210</v>
      </c>
      <c r="C72" s="40">
        <v>88119</v>
      </c>
      <c r="D72" s="40">
        <v>36541.25</v>
      </c>
      <c r="E72" s="133">
        <f t="shared" si="6"/>
        <v>41.468071585015721</v>
      </c>
      <c r="F72" s="14"/>
    </row>
    <row r="73" spans="1:6" x14ac:dyDescent="0.3">
      <c r="A73" s="42" t="s">
        <v>249</v>
      </c>
      <c r="B73" s="38" t="s">
        <v>157</v>
      </c>
      <c r="C73" s="40">
        <v>88119</v>
      </c>
      <c r="D73" s="40">
        <v>36541.25</v>
      </c>
      <c r="E73" s="133">
        <f t="shared" si="6"/>
        <v>41.468071585015721</v>
      </c>
      <c r="F73" s="14"/>
    </row>
    <row r="74" spans="1:6" x14ac:dyDescent="0.3">
      <c r="A74" s="41" t="s">
        <v>126</v>
      </c>
      <c r="B74" s="35" t="s">
        <v>125</v>
      </c>
      <c r="C74" s="37">
        <f>C75+C82</f>
        <v>1760334.4700000002</v>
      </c>
      <c r="D74" s="37">
        <f>D75+D82</f>
        <v>1519020.16</v>
      </c>
      <c r="E74" s="135">
        <f>D74/C74*100</f>
        <v>86.291564806999418</v>
      </c>
      <c r="F74" s="14"/>
    </row>
    <row r="75" spans="1:6" x14ac:dyDescent="0.3">
      <c r="A75" s="41" t="s">
        <v>129</v>
      </c>
      <c r="B75" s="38" t="s">
        <v>127</v>
      </c>
      <c r="C75" s="40">
        <f>C76+C79</f>
        <v>88500</v>
      </c>
      <c r="D75" s="40">
        <f>D76+D79</f>
        <v>50884.4</v>
      </c>
      <c r="E75" s="134">
        <f>D75/C75*100</f>
        <v>57.496497175141251</v>
      </c>
      <c r="F75" s="14"/>
    </row>
    <row r="76" spans="1:6" x14ac:dyDescent="0.3">
      <c r="A76" s="42" t="s">
        <v>288</v>
      </c>
      <c r="B76" s="38" t="s">
        <v>282</v>
      </c>
      <c r="C76" s="40">
        <v>70000</v>
      </c>
      <c r="D76" s="40">
        <v>35000</v>
      </c>
      <c r="E76" s="134">
        <f t="shared" ref="E76:E104" si="7">D76/C76*100</f>
        <v>50</v>
      </c>
      <c r="F76" s="14"/>
    </row>
    <row r="77" spans="1:6" ht="24.6" x14ac:dyDescent="0.3">
      <c r="A77" s="42" t="s">
        <v>289</v>
      </c>
      <c r="B77" s="38" t="s">
        <v>210</v>
      </c>
      <c r="C77" s="40">
        <v>70000</v>
      </c>
      <c r="D77" s="40">
        <v>35000</v>
      </c>
      <c r="E77" s="134">
        <f t="shared" si="7"/>
        <v>50</v>
      </c>
      <c r="F77" s="14"/>
    </row>
    <row r="78" spans="1:6" x14ac:dyDescent="0.3">
      <c r="A78" s="42" t="s">
        <v>289</v>
      </c>
      <c r="B78" s="38" t="s">
        <v>162</v>
      </c>
      <c r="C78" s="40">
        <v>70000</v>
      </c>
      <c r="D78" s="40">
        <v>35000</v>
      </c>
      <c r="E78" s="134">
        <f t="shared" si="7"/>
        <v>50</v>
      </c>
      <c r="F78" s="14"/>
    </row>
    <row r="79" spans="1:6" x14ac:dyDescent="0.3">
      <c r="A79" s="42" t="s">
        <v>250</v>
      </c>
      <c r="B79" s="38" t="s">
        <v>283</v>
      </c>
      <c r="C79" s="40">
        <v>18500</v>
      </c>
      <c r="D79" s="40">
        <v>15884.4</v>
      </c>
      <c r="E79" s="134">
        <f t="shared" si="7"/>
        <v>85.861621621621623</v>
      </c>
      <c r="F79" s="14"/>
    </row>
    <row r="80" spans="1:6" ht="24.6" x14ac:dyDescent="0.3">
      <c r="A80" s="42" t="s">
        <v>251</v>
      </c>
      <c r="B80" s="38" t="s">
        <v>210</v>
      </c>
      <c r="C80" s="40">
        <v>18500</v>
      </c>
      <c r="D80" s="40">
        <v>15884.4</v>
      </c>
      <c r="E80" s="134">
        <f t="shared" si="7"/>
        <v>85.861621621621623</v>
      </c>
      <c r="F80" s="14"/>
    </row>
    <row r="81" spans="1:6" x14ac:dyDescent="0.3">
      <c r="A81" s="42" t="s">
        <v>251</v>
      </c>
      <c r="B81" s="38" t="s">
        <v>162</v>
      </c>
      <c r="C81" s="40">
        <v>18500</v>
      </c>
      <c r="D81" s="40">
        <v>15884.4</v>
      </c>
      <c r="E81" s="134">
        <f t="shared" si="7"/>
        <v>85.861621621621623</v>
      </c>
      <c r="F81" s="14"/>
    </row>
    <row r="82" spans="1:6" x14ac:dyDescent="0.3">
      <c r="A82" s="42" t="s">
        <v>130</v>
      </c>
      <c r="B82" s="38" t="s">
        <v>128</v>
      </c>
      <c r="C82" s="40">
        <f>C83+C86+C89+C93+C96</f>
        <v>1671834.4700000002</v>
      </c>
      <c r="D82" s="40">
        <f>D83+D86+D89+D93+D96</f>
        <v>1468135.76</v>
      </c>
      <c r="E82" s="134">
        <f t="shared" si="7"/>
        <v>87.815856554267597</v>
      </c>
      <c r="F82" s="14"/>
    </row>
    <row r="83" spans="1:6" ht="48.6" x14ac:dyDescent="0.3">
      <c r="A83" s="42" t="s">
        <v>252</v>
      </c>
      <c r="B83" s="38" t="s">
        <v>216</v>
      </c>
      <c r="C83" s="40">
        <f>C84</f>
        <v>471714.53</v>
      </c>
      <c r="D83" s="40">
        <f>D84</f>
        <v>471714.53</v>
      </c>
      <c r="E83" s="134">
        <f t="shared" si="7"/>
        <v>100</v>
      </c>
      <c r="F83" s="14"/>
    </row>
    <row r="84" spans="1:6" ht="24.6" x14ac:dyDescent="0.3">
      <c r="A84" s="42" t="s">
        <v>253</v>
      </c>
      <c r="B84" s="38" t="s">
        <v>210</v>
      </c>
      <c r="C84" s="40">
        <v>471714.53</v>
      </c>
      <c r="D84" s="40">
        <v>471714.53</v>
      </c>
      <c r="E84" s="134">
        <f t="shared" si="7"/>
        <v>100</v>
      </c>
      <c r="F84" s="14"/>
    </row>
    <row r="85" spans="1:6" x14ac:dyDescent="0.3">
      <c r="A85" s="42" t="s">
        <v>253</v>
      </c>
      <c r="B85" s="38" t="s">
        <v>157</v>
      </c>
      <c r="C85" s="40">
        <v>471714.53</v>
      </c>
      <c r="D85" s="40">
        <v>471714.53</v>
      </c>
      <c r="E85" s="134">
        <f t="shared" si="7"/>
        <v>100</v>
      </c>
      <c r="F85" s="14"/>
    </row>
    <row r="86" spans="1:6" ht="49.2" customHeight="1" x14ac:dyDescent="0.3">
      <c r="A86" s="42" t="s">
        <v>254</v>
      </c>
      <c r="B86" s="38" t="s">
        <v>216</v>
      </c>
      <c r="C86" s="40">
        <f>C87</f>
        <v>21700</v>
      </c>
      <c r="D86" s="40">
        <f>D87</f>
        <v>21617.53</v>
      </c>
      <c r="E86" s="134">
        <f t="shared" si="7"/>
        <v>99.61995391705068</v>
      </c>
      <c r="F86" s="14"/>
    </row>
    <row r="87" spans="1:6" ht="24.6" x14ac:dyDescent="0.3">
      <c r="A87" s="42" t="s">
        <v>255</v>
      </c>
      <c r="B87" s="38" t="s">
        <v>210</v>
      </c>
      <c r="C87" s="40">
        <v>21700</v>
      </c>
      <c r="D87" s="40">
        <v>21617.53</v>
      </c>
      <c r="E87" s="134">
        <f t="shared" si="7"/>
        <v>99.61995391705068</v>
      </c>
      <c r="F87" s="14"/>
    </row>
    <row r="88" spans="1:6" x14ac:dyDescent="0.3">
      <c r="A88" s="42" t="s">
        <v>255</v>
      </c>
      <c r="B88" s="38" t="s">
        <v>157</v>
      </c>
      <c r="C88" s="40">
        <v>21700</v>
      </c>
      <c r="D88" s="40">
        <v>21617.53</v>
      </c>
      <c r="E88" s="134">
        <f t="shared" si="7"/>
        <v>99.61995391705068</v>
      </c>
      <c r="F88" s="14"/>
    </row>
    <row r="89" spans="1:6" x14ac:dyDescent="0.3">
      <c r="A89" s="42" t="s">
        <v>256</v>
      </c>
      <c r="B89" s="38" t="s">
        <v>163</v>
      </c>
      <c r="C89" s="40">
        <f>C90</f>
        <v>617030.61</v>
      </c>
      <c r="D89" s="40">
        <f>D90</f>
        <v>603705.79</v>
      </c>
      <c r="E89" s="134">
        <f t="shared" si="7"/>
        <v>97.840492872792822</v>
      </c>
      <c r="F89" s="14"/>
    </row>
    <row r="90" spans="1:6" ht="24.6" x14ac:dyDescent="0.3">
      <c r="A90" s="42" t="s">
        <v>257</v>
      </c>
      <c r="B90" s="38" t="s">
        <v>210</v>
      </c>
      <c r="C90" s="40">
        <f>C91+C92</f>
        <v>617030.61</v>
      </c>
      <c r="D90" s="40">
        <f>D91+D92</f>
        <v>603705.79</v>
      </c>
      <c r="E90" s="134">
        <f t="shared" si="7"/>
        <v>97.840492872792822</v>
      </c>
      <c r="F90" s="14"/>
    </row>
    <row r="91" spans="1:6" x14ac:dyDescent="0.3">
      <c r="A91" s="42" t="s">
        <v>257</v>
      </c>
      <c r="B91" s="38" t="s">
        <v>156</v>
      </c>
      <c r="C91" s="40">
        <v>486680.61</v>
      </c>
      <c r="D91" s="40">
        <v>473355.79</v>
      </c>
      <c r="E91" s="134">
        <f t="shared" si="7"/>
        <v>97.262101730331935</v>
      </c>
      <c r="F91" s="14"/>
    </row>
    <row r="92" spans="1:6" x14ac:dyDescent="0.3">
      <c r="A92" s="42" t="s">
        <v>257</v>
      </c>
      <c r="B92" s="38" t="s">
        <v>160</v>
      </c>
      <c r="C92" s="40">
        <v>130350</v>
      </c>
      <c r="D92" s="40">
        <v>130350</v>
      </c>
      <c r="E92" s="134">
        <f t="shared" si="7"/>
        <v>100</v>
      </c>
      <c r="F92" s="14"/>
    </row>
    <row r="93" spans="1:6" ht="24.6" x14ac:dyDescent="0.3">
      <c r="A93" s="42" t="s">
        <v>290</v>
      </c>
      <c r="B93" s="38" t="s">
        <v>217</v>
      </c>
      <c r="C93" s="40">
        <f>C94</f>
        <v>39900</v>
      </c>
      <c r="D93" s="40">
        <f>D94</f>
        <v>0</v>
      </c>
      <c r="E93" s="134">
        <f t="shared" si="7"/>
        <v>0</v>
      </c>
      <c r="F93" s="14"/>
    </row>
    <row r="94" spans="1:6" ht="24.6" x14ac:dyDescent="0.3">
      <c r="A94" s="42" t="s">
        <v>258</v>
      </c>
      <c r="B94" s="38" t="s">
        <v>210</v>
      </c>
      <c r="C94" s="40">
        <f>C95</f>
        <v>39900</v>
      </c>
      <c r="D94" s="40">
        <f>D95</f>
        <v>0</v>
      </c>
      <c r="E94" s="134">
        <f t="shared" si="7"/>
        <v>0</v>
      </c>
      <c r="F94" s="14"/>
    </row>
    <row r="95" spans="1:6" x14ac:dyDescent="0.3">
      <c r="A95" s="42" t="s">
        <v>258</v>
      </c>
      <c r="B95" s="38" t="s">
        <v>157</v>
      </c>
      <c r="C95" s="40">
        <v>39900</v>
      </c>
      <c r="D95" s="40">
        <v>0</v>
      </c>
      <c r="E95" s="134">
        <f t="shared" si="7"/>
        <v>0</v>
      </c>
      <c r="F95" s="14"/>
    </row>
    <row r="96" spans="1:6" ht="36.6" x14ac:dyDescent="0.3">
      <c r="A96" s="42" t="s">
        <v>259</v>
      </c>
      <c r="B96" s="38" t="s">
        <v>219</v>
      </c>
      <c r="C96" s="40">
        <f>C97</f>
        <v>521489.33</v>
      </c>
      <c r="D96" s="40">
        <f>D97</f>
        <v>371097.91</v>
      </c>
      <c r="E96" s="134">
        <f t="shared" si="7"/>
        <v>71.161170258267788</v>
      </c>
      <c r="F96" s="14"/>
    </row>
    <row r="97" spans="1:6" ht="24.6" x14ac:dyDescent="0.3">
      <c r="A97" s="42" t="s">
        <v>260</v>
      </c>
      <c r="B97" s="38" t="s">
        <v>210</v>
      </c>
      <c r="C97" s="40">
        <f>C98+C99</f>
        <v>521489.33</v>
      </c>
      <c r="D97" s="40">
        <f>D98+D99</f>
        <v>371097.91</v>
      </c>
      <c r="E97" s="134">
        <f t="shared" si="7"/>
        <v>71.161170258267788</v>
      </c>
      <c r="F97" s="14"/>
    </row>
    <row r="98" spans="1:6" x14ac:dyDescent="0.3">
      <c r="A98" s="42" t="s">
        <v>260</v>
      </c>
      <c r="B98" s="38" t="s">
        <v>157</v>
      </c>
      <c r="C98" s="40">
        <v>422452.89</v>
      </c>
      <c r="D98" s="40">
        <v>279933.43</v>
      </c>
      <c r="E98" s="134">
        <f t="shared" si="7"/>
        <v>66.263821748266423</v>
      </c>
      <c r="F98" s="14"/>
    </row>
    <row r="99" spans="1:6" x14ac:dyDescent="0.3">
      <c r="A99" s="42" t="s">
        <v>260</v>
      </c>
      <c r="B99" s="38" t="s">
        <v>162</v>
      </c>
      <c r="C99" s="40">
        <v>99036.44</v>
      </c>
      <c r="D99" s="40">
        <v>91164.479999999996</v>
      </c>
      <c r="E99" s="134">
        <f t="shared" si="7"/>
        <v>92.05145096087864</v>
      </c>
      <c r="F99" s="14"/>
    </row>
    <row r="100" spans="1:6" x14ac:dyDescent="0.3">
      <c r="A100" s="41" t="s">
        <v>201</v>
      </c>
      <c r="B100" s="35" t="s">
        <v>202</v>
      </c>
      <c r="C100" s="37">
        <f>C101</f>
        <v>175867.2</v>
      </c>
      <c r="D100" s="37">
        <f>D101</f>
        <v>169199.45</v>
      </c>
      <c r="E100" s="135">
        <f t="shared" si="7"/>
        <v>96.208644932085122</v>
      </c>
      <c r="F100" s="14"/>
    </row>
    <row r="101" spans="1:6" x14ac:dyDescent="0.3">
      <c r="A101" s="42" t="s">
        <v>220</v>
      </c>
      <c r="B101" s="38" t="s">
        <v>221</v>
      </c>
      <c r="C101" s="40">
        <v>175867.2</v>
      </c>
      <c r="D101" s="40">
        <v>169199.45</v>
      </c>
      <c r="E101" s="134">
        <f t="shared" si="7"/>
        <v>96.208644932085122</v>
      </c>
      <c r="F101" s="14"/>
    </row>
    <row r="102" spans="1:6" x14ac:dyDescent="0.3">
      <c r="A102" s="42" t="s">
        <v>261</v>
      </c>
      <c r="B102" s="38" t="s">
        <v>225</v>
      </c>
      <c r="C102" s="40">
        <v>175867.2</v>
      </c>
      <c r="D102" s="40">
        <v>169199.45</v>
      </c>
      <c r="E102" s="134">
        <f t="shared" si="7"/>
        <v>96.208644932085122</v>
      </c>
      <c r="F102" s="14"/>
    </row>
    <row r="103" spans="1:6" x14ac:dyDescent="0.3">
      <c r="A103" s="42" t="s">
        <v>262</v>
      </c>
      <c r="B103" s="38" t="s">
        <v>227</v>
      </c>
      <c r="C103" s="40">
        <v>175867.2</v>
      </c>
      <c r="D103" s="40">
        <v>169199.45</v>
      </c>
      <c r="E103" s="134">
        <f t="shared" si="7"/>
        <v>96.208644932085122</v>
      </c>
      <c r="F103" s="14"/>
    </row>
    <row r="104" spans="1:6" ht="24.6" x14ac:dyDescent="0.3">
      <c r="A104" s="42" t="s">
        <v>262</v>
      </c>
      <c r="B104" s="38" t="s">
        <v>323</v>
      </c>
      <c r="C104" s="40">
        <v>175867.2</v>
      </c>
      <c r="D104" s="40">
        <v>169199.45</v>
      </c>
      <c r="E104" s="134">
        <f t="shared" si="7"/>
        <v>96.208644932085122</v>
      </c>
      <c r="F104" s="14"/>
    </row>
    <row r="105" spans="1:6" ht="46.8" x14ac:dyDescent="0.3">
      <c r="A105" s="41" t="s">
        <v>132</v>
      </c>
      <c r="B105" s="35" t="s">
        <v>131</v>
      </c>
      <c r="C105" s="37">
        <f>C107</f>
        <v>3034841</v>
      </c>
      <c r="D105" s="37">
        <f>D107</f>
        <v>2809841</v>
      </c>
      <c r="E105" s="132">
        <f>D105/C105*100</f>
        <v>92.586102533872449</v>
      </c>
      <c r="F105" s="14"/>
    </row>
    <row r="106" spans="1:6" x14ac:dyDescent="0.3">
      <c r="A106" s="42" t="s">
        <v>134</v>
      </c>
      <c r="B106" s="38" t="s">
        <v>263</v>
      </c>
      <c r="C106" s="40">
        <f>C108</f>
        <v>3034841</v>
      </c>
      <c r="D106" s="40">
        <f>D108</f>
        <v>2809841</v>
      </c>
      <c r="E106" s="133"/>
      <c r="F106" s="14"/>
    </row>
    <row r="107" spans="1:6" ht="36.6" x14ac:dyDescent="0.3">
      <c r="A107" s="42" t="s">
        <v>264</v>
      </c>
      <c r="B107" s="38" t="s">
        <v>40</v>
      </c>
      <c r="C107" s="40">
        <v>3034841</v>
      </c>
      <c r="D107" s="40">
        <v>2809841</v>
      </c>
      <c r="E107" s="133">
        <f>D107/C107*100</f>
        <v>92.586102533872449</v>
      </c>
      <c r="F107" s="14"/>
    </row>
    <row r="108" spans="1:6" x14ac:dyDescent="0.3">
      <c r="A108" s="42" t="s">
        <v>264</v>
      </c>
      <c r="B108" s="38" t="s">
        <v>11</v>
      </c>
      <c r="C108" s="40">
        <v>3034841</v>
      </c>
      <c r="D108" s="40">
        <v>2809841</v>
      </c>
      <c r="E108" s="133">
        <f>D108/C108*100</f>
        <v>92.586102533872449</v>
      </c>
      <c r="F108" s="14"/>
    </row>
    <row r="109" spans="1:6" ht="24" customHeight="1" x14ac:dyDescent="0.3">
      <c r="A109" s="43"/>
      <c r="B109" s="30" t="s">
        <v>149</v>
      </c>
      <c r="C109" s="49">
        <f>C105+C74+C65+C55+C46+C10+C100</f>
        <v>12259162.01</v>
      </c>
      <c r="D109" s="49">
        <f>D105+D74+D65+D55+D46+D10+D100</f>
        <v>8999335.6799999997</v>
      </c>
      <c r="E109" s="132">
        <f>D109/C109*100</f>
        <v>73.409060689948419</v>
      </c>
      <c r="F109" s="20"/>
    </row>
    <row r="110" spans="1:6" ht="15" customHeight="1" x14ac:dyDescent="0.3">
      <c r="A110" s="50"/>
      <c r="B110" s="51"/>
      <c r="C110" s="52"/>
      <c r="D110" s="52"/>
      <c r="E110" s="136"/>
      <c r="F110" s="4"/>
    </row>
  </sheetData>
  <mergeCells count="8">
    <mergeCell ref="B9:E9"/>
    <mergeCell ref="A2:E2"/>
    <mergeCell ref="D1:E1"/>
    <mergeCell ref="A5:A7"/>
    <mergeCell ref="B5:B7"/>
    <mergeCell ref="C5:C7"/>
    <mergeCell ref="D5:D7"/>
    <mergeCell ref="E5:E7"/>
  </mergeCells>
  <pageMargins left="0.39374999999999999" right="0.39374999999999999" top="0.39374999999999999" bottom="0.39374999999999999" header="0" footer="0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9"/>
  <sheetViews>
    <sheetView zoomScaleNormal="100" zoomScaleSheetLayoutView="100" workbookViewId="0">
      <selection activeCell="C20" sqref="C20"/>
    </sheetView>
  </sheetViews>
  <sheetFormatPr defaultColWidth="9.109375" defaultRowHeight="14.4" x14ac:dyDescent="0.3"/>
  <cols>
    <col min="1" max="1" width="6.88671875" style="44" customWidth="1"/>
    <col min="2" max="2" width="7.109375" style="44" customWidth="1"/>
    <col min="3" max="3" width="17.5546875" style="44" customWidth="1"/>
    <col min="4" max="4" width="6" style="44" customWidth="1"/>
    <col min="5" max="5" width="50.6640625" style="44" customWidth="1"/>
    <col min="6" max="6" width="14.33203125" style="44" customWidth="1"/>
    <col min="7" max="7" width="13.6640625" style="44" customWidth="1"/>
    <col min="8" max="8" width="13" style="137" customWidth="1"/>
    <col min="9" max="16384" width="9.109375" style="1"/>
  </cols>
  <sheetData>
    <row r="1" spans="1:9" ht="49.2" customHeight="1" x14ac:dyDescent="0.3">
      <c r="G1" s="156" t="s">
        <v>332</v>
      </c>
      <c r="H1" s="156"/>
    </row>
    <row r="2" spans="1:9" ht="50.4" customHeight="1" x14ac:dyDescent="0.3">
      <c r="A2" s="155" t="s">
        <v>331</v>
      </c>
      <c r="B2" s="155"/>
      <c r="C2" s="155"/>
      <c r="D2" s="155"/>
      <c r="E2" s="155"/>
      <c r="F2" s="155"/>
      <c r="G2" s="155"/>
      <c r="H2" s="155"/>
      <c r="I2" s="12"/>
    </row>
    <row r="3" spans="1:9" ht="18.600000000000001" customHeight="1" x14ac:dyDescent="0.3">
      <c r="A3" s="45"/>
      <c r="B3" s="45"/>
      <c r="C3" s="45"/>
      <c r="D3" s="45"/>
      <c r="E3" s="45"/>
      <c r="F3" s="45"/>
      <c r="G3" s="45"/>
      <c r="H3" s="128"/>
      <c r="I3" s="12"/>
    </row>
    <row r="4" spans="1:9" ht="14.1" customHeight="1" x14ac:dyDescent="0.3">
      <c r="E4" s="46"/>
      <c r="F4" s="46"/>
      <c r="G4" s="46"/>
      <c r="H4" s="129" t="s">
        <v>171</v>
      </c>
      <c r="I4" s="12"/>
    </row>
    <row r="5" spans="1:9" ht="12" customHeight="1" x14ac:dyDescent="0.3">
      <c r="A5" s="165" t="s">
        <v>135</v>
      </c>
      <c r="B5" s="165" t="s">
        <v>136</v>
      </c>
      <c r="C5" s="165" t="s">
        <v>137</v>
      </c>
      <c r="D5" s="165" t="s">
        <v>138</v>
      </c>
      <c r="E5" s="158" t="s">
        <v>0</v>
      </c>
      <c r="F5" s="160" t="s">
        <v>2</v>
      </c>
      <c r="G5" s="160" t="s">
        <v>3</v>
      </c>
      <c r="H5" s="162" t="s">
        <v>337</v>
      </c>
      <c r="I5" s="18"/>
    </row>
    <row r="6" spans="1:9" ht="12" customHeight="1" x14ac:dyDescent="0.3">
      <c r="A6" s="165"/>
      <c r="B6" s="165"/>
      <c r="C6" s="165"/>
      <c r="D6" s="165"/>
      <c r="E6" s="159"/>
      <c r="F6" s="161"/>
      <c r="G6" s="161"/>
      <c r="H6" s="163"/>
      <c r="I6" s="18"/>
    </row>
    <row r="7" spans="1:9" ht="11.1" customHeight="1" x14ac:dyDescent="0.3">
      <c r="A7" s="165"/>
      <c r="B7" s="165"/>
      <c r="C7" s="165"/>
      <c r="D7" s="165"/>
      <c r="E7" s="159"/>
      <c r="F7" s="161"/>
      <c r="G7" s="161"/>
      <c r="H7" s="163"/>
      <c r="I7" s="18"/>
    </row>
    <row r="8" spans="1:9" ht="12" customHeight="1" x14ac:dyDescent="0.3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19"/>
    </row>
    <row r="9" spans="1:9" ht="15" customHeight="1" x14ac:dyDescent="0.3">
      <c r="A9" s="164">
        <v>700</v>
      </c>
      <c r="B9" s="164"/>
      <c r="C9" s="164"/>
      <c r="D9" s="164"/>
      <c r="E9" s="154" t="s">
        <v>314</v>
      </c>
      <c r="F9" s="154"/>
      <c r="G9" s="154"/>
      <c r="H9" s="154"/>
      <c r="I9" s="19"/>
    </row>
    <row r="10" spans="1:9" ht="16.5" customHeight="1" x14ac:dyDescent="0.3">
      <c r="A10" s="47">
        <v>700</v>
      </c>
      <c r="B10" s="54" t="s">
        <v>108</v>
      </c>
      <c r="C10" s="47"/>
      <c r="D10" s="47"/>
      <c r="E10" s="22" t="s">
        <v>107</v>
      </c>
      <c r="F10" s="24">
        <f>F11+F19+F42+F37</f>
        <v>2083420.8900000001</v>
      </c>
      <c r="G10" s="24">
        <f>G11+G19+G42+G37</f>
        <v>1929163.6</v>
      </c>
      <c r="H10" s="130">
        <f>G10/F10*100</f>
        <v>92.595961251017314</v>
      </c>
      <c r="I10" s="13"/>
    </row>
    <row r="11" spans="1:9" ht="25.95" customHeight="1" x14ac:dyDescent="0.3">
      <c r="A11" s="47">
        <v>700</v>
      </c>
      <c r="B11" s="54" t="s">
        <v>109</v>
      </c>
      <c r="C11" s="47"/>
      <c r="D11" s="47"/>
      <c r="E11" s="22" t="s">
        <v>203</v>
      </c>
      <c r="F11" s="24">
        <f>F13+F15+F17</f>
        <v>763076</v>
      </c>
      <c r="G11" s="24">
        <f>G13+G15+G17</f>
        <v>750330.96</v>
      </c>
      <c r="H11" s="130">
        <f>G11/F11*100</f>
        <v>98.32978104408997</v>
      </c>
      <c r="I11" s="13"/>
    </row>
    <row r="12" spans="1:9" ht="19.2" customHeight="1" x14ac:dyDescent="0.3">
      <c r="A12" s="43">
        <v>700</v>
      </c>
      <c r="B12" s="53" t="s">
        <v>109</v>
      </c>
      <c r="C12" s="39" t="s">
        <v>204</v>
      </c>
      <c r="D12" s="43"/>
      <c r="E12" s="38" t="s">
        <v>34</v>
      </c>
      <c r="F12" s="40">
        <f>F13+F15+F17</f>
        <v>763076</v>
      </c>
      <c r="G12" s="40">
        <f>G13+G15+G17</f>
        <v>750330.96</v>
      </c>
      <c r="H12" s="131">
        <f t="shared" ref="H12:H36" si="0">G12/F12*100</f>
        <v>98.32978104408997</v>
      </c>
      <c r="I12" s="14"/>
    </row>
    <row r="13" spans="1:9" x14ac:dyDescent="0.3">
      <c r="A13" s="43">
        <v>700</v>
      </c>
      <c r="B13" s="53" t="s">
        <v>109</v>
      </c>
      <c r="C13" s="39" t="s">
        <v>139</v>
      </c>
      <c r="D13" s="43">
        <v>121</v>
      </c>
      <c r="E13" s="38" t="s">
        <v>35</v>
      </c>
      <c r="F13" s="40">
        <v>559430</v>
      </c>
      <c r="G13" s="40">
        <v>546684.96</v>
      </c>
      <c r="H13" s="131">
        <f t="shared" si="0"/>
        <v>97.721781098618237</v>
      </c>
      <c r="I13" s="14"/>
    </row>
    <row r="14" spans="1:9" x14ac:dyDescent="0.3">
      <c r="A14" s="43">
        <v>700</v>
      </c>
      <c r="B14" s="53" t="s">
        <v>109</v>
      </c>
      <c r="C14" s="39" t="s">
        <v>139</v>
      </c>
      <c r="D14" s="43">
        <v>121</v>
      </c>
      <c r="E14" s="38" t="s">
        <v>153</v>
      </c>
      <c r="F14" s="40">
        <v>559430</v>
      </c>
      <c r="G14" s="40">
        <v>546684.96</v>
      </c>
      <c r="H14" s="131">
        <f t="shared" si="0"/>
        <v>97.721781098618237</v>
      </c>
      <c r="I14" s="14"/>
    </row>
    <row r="15" spans="1:9" ht="24.6" x14ac:dyDescent="0.3">
      <c r="A15" s="43">
        <v>700</v>
      </c>
      <c r="B15" s="53" t="s">
        <v>109</v>
      </c>
      <c r="C15" s="39" t="s">
        <v>139</v>
      </c>
      <c r="D15" s="43">
        <v>122</v>
      </c>
      <c r="E15" s="38" t="s">
        <v>36</v>
      </c>
      <c r="F15" s="40">
        <v>34668</v>
      </c>
      <c r="G15" s="40">
        <v>34668</v>
      </c>
      <c r="H15" s="131">
        <f t="shared" si="0"/>
        <v>100</v>
      </c>
      <c r="I15" s="14"/>
    </row>
    <row r="16" spans="1:9" x14ac:dyDescent="0.3">
      <c r="A16" s="43">
        <v>700</v>
      </c>
      <c r="B16" s="53" t="s">
        <v>109</v>
      </c>
      <c r="C16" s="39" t="s">
        <v>139</v>
      </c>
      <c r="D16" s="43">
        <v>122</v>
      </c>
      <c r="E16" s="38" t="s">
        <v>207</v>
      </c>
      <c r="F16" s="40">
        <v>34668</v>
      </c>
      <c r="G16" s="40">
        <v>34668</v>
      </c>
      <c r="H16" s="131">
        <f t="shared" si="0"/>
        <v>100</v>
      </c>
      <c r="I16" s="14"/>
    </row>
    <row r="17" spans="1:9" ht="36.6" x14ac:dyDescent="0.3">
      <c r="A17" s="43">
        <v>700</v>
      </c>
      <c r="B17" s="53" t="s">
        <v>109</v>
      </c>
      <c r="C17" s="39" t="s">
        <v>139</v>
      </c>
      <c r="D17" s="43">
        <v>129</v>
      </c>
      <c r="E17" s="38" t="s">
        <v>37</v>
      </c>
      <c r="F17" s="40">
        <v>168978</v>
      </c>
      <c r="G17" s="40">
        <v>168978</v>
      </c>
      <c r="H17" s="131">
        <f t="shared" si="0"/>
        <v>100</v>
      </c>
      <c r="I17" s="14"/>
    </row>
    <row r="18" spans="1:9" x14ac:dyDescent="0.3">
      <c r="A18" s="43">
        <v>700</v>
      </c>
      <c r="B18" s="53" t="s">
        <v>109</v>
      </c>
      <c r="C18" s="39" t="s">
        <v>139</v>
      </c>
      <c r="D18" s="43">
        <v>129</v>
      </c>
      <c r="E18" s="38" t="s">
        <v>154</v>
      </c>
      <c r="F18" s="40">
        <v>151922</v>
      </c>
      <c r="G18" s="40">
        <v>143697.63</v>
      </c>
      <c r="H18" s="131">
        <f t="shared" si="0"/>
        <v>94.586452258395752</v>
      </c>
      <c r="I18" s="14"/>
    </row>
    <row r="19" spans="1:9" ht="37.200000000000003" customHeight="1" x14ac:dyDescent="0.3">
      <c r="A19" s="47">
        <v>700</v>
      </c>
      <c r="B19" s="54" t="s">
        <v>110</v>
      </c>
      <c r="C19" s="36"/>
      <c r="D19" s="47"/>
      <c r="E19" s="35" t="s">
        <v>205</v>
      </c>
      <c r="F19" s="37">
        <f>F20+F27</f>
        <v>1310194.8900000001</v>
      </c>
      <c r="G19" s="37">
        <f>G20+G27</f>
        <v>1178682.6400000001</v>
      </c>
      <c r="H19" s="130">
        <f>G19/F19*100</f>
        <v>89.962390251728124</v>
      </c>
      <c r="I19" s="14"/>
    </row>
    <row r="20" spans="1:9" ht="37.950000000000003" customHeight="1" x14ac:dyDescent="0.3">
      <c r="A20" s="43">
        <v>700</v>
      </c>
      <c r="B20" s="53" t="s">
        <v>110</v>
      </c>
      <c r="C20" s="39" t="s">
        <v>141</v>
      </c>
      <c r="D20" s="43"/>
      <c r="E20" s="38" t="s">
        <v>38</v>
      </c>
      <c r="F20" s="40">
        <f>F21+F23+F25</f>
        <v>644358.30000000005</v>
      </c>
      <c r="G20" s="40">
        <f>G21+G23+G25</f>
        <v>592724.35</v>
      </c>
      <c r="H20" s="131">
        <f t="shared" ref="H20" si="1">G20/F20*100</f>
        <v>91.986764196255393</v>
      </c>
      <c r="I20" s="14"/>
    </row>
    <row r="21" spans="1:9" x14ac:dyDescent="0.3">
      <c r="A21" s="43">
        <v>700</v>
      </c>
      <c r="B21" s="53" t="s">
        <v>110</v>
      </c>
      <c r="C21" s="39" t="s">
        <v>140</v>
      </c>
      <c r="D21" s="43">
        <v>121</v>
      </c>
      <c r="E21" s="38" t="s">
        <v>35</v>
      </c>
      <c r="F21" s="40">
        <v>471769.45</v>
      </c>
      <c r="G21" s="40">
        <v>442102.76</v>
      </c>
      <c r="H21" s="131">
        <f t="shared" si="0"/>
        <v>93.711612737959186</v>
      </c>
      <c r="I21" s="14"/>
    </row>
    <row r="22" spans="1:9" x14ac:dyDescent="0.3">
      <c r="A22" s="43">
        <v>700</v>
      </c>
      <c r="B22" s="53" t="s">
        <v>110</v>
      </c>
      <c r="C22" s="39" t="s">
        <v>140</v>
      </c>
      <c r="D22" s="43">
        <v>121</v>
      </c>
      <c r="E22" s="38" t="s">
        <v>153</v>
      </c>
      <c r="F22" s="40">
        <v>471769.45</v>
      </c>
      <c r="G22" s="40">
        <v>442102.76</v>
      </c>
      <c r="H22" s="131">
        <f t="shared" si="0"/>
        <v>93.711612737959186</v>
      </c>
      <c r="I22" s="14"/>
    </row>
    <row r="23" spans="1:9" ht="24.6" x14ac:dyDescent="0.3">
      <c r="A23" s="43">
        <v>700</v>
      </c>
      <c r="B23" s="53" t="s">
        <v>110</v>
      </c>
      <c r="C23" s="39" t="s">
        <v>141</v>
      </c>
      <c r="D23" s="43">
        <v>122</v>
      </c>
      <c r="E23" s="38" t="s">
        <v>36</v>
      </c>
      <c r="F23" s="40">
        <v>18975</v>
      </c>
      <c r="G23" s="40">
        <v>18975</v>
      </c>
      <c r="H23" s="131">
        <f t="shared" si="0"/>
        <v>100</v>
      </c>
      <c r="I23" s="14"/>
    </row>
    <row r="24" spans="1:9" x14ac:dyDescent="0.3">
      <c r="A24" s="43">
        <v>700</v>
      </c>
      <c r="B24" s="53" t="s">
        <v>110</v>
      </c>
      <c r="C24" s="39" t="s">
        <v>141</v>
      </c>
      <c r="D24" s="43">
        <v>122</v>
      </c>
      <c r="E24" s="38" t="s">
        <v>207</v>
      </c>
      <c r="F24" s="40">
        <v>18975</v>
      </c>
      <c r="G24" s="40">
        <v>18975</v>
      </c>
      <c r="H24" s="131">
        <f t="shared" si="0"/>
        <v>100</v>
      </c>
      <c r="I24" s="14"/>
    </row>
    <row r="25" spans="1:9" ht="36.6" x14ac:dyDescent="0.3">
      <c r="A25" s="43">
        <v>700</v>
      </c>
      <c r="B25" s="53" t="s">
        <v>110</v>
      </c>
      <c r="C25" s="39" t="s">
        <v>140</v>
      </c>
      <c r="D25" s="43">
        <v>129</v>
      </c>
      <c r="E25" s="38" t="s">
        <v>37</v>
      </c>
      <c r="F25" s="40">
        <v>153613.85</v>
      </c>
      <c r="G25" s="40">
        <v>131646.59</v>
      </c>
      <c r="H25" s="131">
        <f t="shared" si="0"/>
        <v>85.699687886215983</v>
      </c>
      <c r="I25" s="14"/>
    </row>
    <row r="26" spans="1:9" x14ac:dyDescent="0.3">
      <c r="A26" s="43">
        <v>700</v>
      </c>
      <c r="B26" s="53" t="s">
        <v>110</v>
      </c>
      <c r="C26" s="39" t="s">
        <v>140</v>
      </c>
      <c r="D26" s="43">
        <v>129</v>
      </c>
      <c r="E26" s="38" t="s">
        <v>154</v>
      </c>
      <c r="F26" s="40">
        <v>153613.85</v>
      </c>
      <c r="G26" s="40">
        <v>131646.59</v>
      </c>
      <c r="H26" s="131">
        <f t="shared" si="0"/>
        <v>85.699687886215983</v>
      </c>
      <c r="I26" s="14"/>
    </row>
    <row r="27" spans="1:9" ht="24.6" x14ac:dyDescent="0.3">
      <c r="A27" s="43">
        <v>700</v>
      </c>
      <c r="B27" s="53" t="s">
        <v>110</v>
      </c>
      <c r="C27" s="39" t="s">
        <v>140</v>
      </c>
      <c r="D27" s="43">
        <v>244</v>
      </c>
      <c r="E27" s="38" t="s">
        <v>210</v>
      </c>
      <c r="F27" s="40">
        <f>SUM(F28:F36)</f>
        <v>665836.59000000008</v>
      </c>
      <c r="G27" s="40">
        <f>SUM(G28:G36)</f>
        <v>585958.29</v>
      </c>
      <c r="H27" s="131">
        <f t="shared" si="0"/>
        <v>88.003317750981509</v>
      </c>
      <c r="I27" s="14"/>
    </row>
    <row r="28" spans="1:9" x14ac:dyDescent="0.3">
      <c r="A28" s="43">
        <v>700</v>
      </c>
      <c r="B28" s="53" t="s">
        <v>110</v>
      </c>
      <c r="C28" s="39" t="s">
        <v>140</v>
      </c>
      <c r="D28" s="43">
        <v>244</v>
      </c>
      <c r="E28" s="38" t="s">
        <v>155</v>
      </c>
      <c r="F28" s="40">
        <v>23263</v>
      </c>
      <c r="G28" s="40">
        <v>21134.34</v>
      </c>
      <c r="H28" s="131">
        <f t="shared" si="0"/>
        <v>90.849589476851662</v>
      </c>
      <c r="I28" s="14"/>
    </row>
    <row r="29" spans="1:9" x14ac:dyDescent="0.3">
      <c r="A29" s="43">
        <v>700</v>
      </c>
      <c r="B29" s="53" t="s">
        <v>110</v>
      </c>
      <c r="C29" s="39" t="s">
        <v>140</v>
      </c>
      <c r="D29" s="43">
        <v>244</v>
      </c>
      <c r="E29" s="38" t="s">
        <v>156</v>
      </c>
      <c r="F29" s="40">
        <v>409042.59</v>
      </c>
      <c r="G29" s="40">
        <v>356859.27</v>
      </c>
      <c r="H29" s="131">
        <f t="shared" si="0"/>
        <v>87.242570510811603</v>
      </c>
      <c r="I29" s="14"/>
    </row>
    <row r="30" spans="1:9" x14ac:dyDescent="0.3">
      <c r="A30" s="43">
        <v>700</v>
      </c>
      <c r="B30" s="53" t="s">
        <v>110</v>
      </c>
      <c r="C30" s="39" t="s">
        <v>140</v>
      </c>
      <c r="D30" s="43">
        <v>244</v>
      </c>
      <c r="E30" s="38" t="s">
        <v>157</v>
      </c>
      <c r="F30" s="40">
        <v>71000</v>
      </c>
      <c r="G30" s="40">
        <v>60000</v>
      </c>
      <c r="H30" s="131">
        <f t="shared" si="0"/>
        <v>84.507042253521121</v>
      </c>
      <c r="I30" s="14"/>
    </row>
    <row r="31" spans="1:9" x14ac:dyDescent="0.3">
      <c r="A31" s="43">
        <v>700</v>
      </c>
      <c r="B31" s="53" t="s">
        <v>110</v>
      </c>
      <c r="C31" s="39" t="s">
        <v>140</v>
      </c>
      <c r="D31" s="43">
        <v>244</v>
      </c>
      <c r="E31" s="38" t="s">
        <v>162</v>
      </c>
      <c r="F31" s="40">
        <v>32897.120000000003</v>
      </c>
      <c r="G31" s="40">
        <v>21330.799999999999</v>
      </c>
      <c r="H31" s="131">
        <f t="shared" si="0"/>
        <v>64.840934403984292</v>
      </c>
      <c r="I31" s="14"/>
    </row>
    <row r="32" spans="1:9" x14ac:dyDescent="0.3">
      <c r="A32" s="43">
        <v>700</v>
      </c>
      <c r="B32" s="53" t="s">
        <v>110</v>
      </c>
      <c r="C32" s="39" t="s">
        <v>140</v>
      </c>
      <c r="D32" s="43">
        <v>244</v>
      </c>
      <c r="E32" s="38" t="s">
        <v>276</v>
      </c>
      <c r="F32" s="40">
        <v>2933.88</v>
      </c>
      <c r="G32" s="40">
        <v>2933.88</v>
      </c>
      <c r="H32" s="131">
        <f t="shared" si="0"/>
        <v>100</v>
      </c>
      <c r="I32" s="14"/>
    </row>
    <row r="33" spans="1:9" x14ac:dyDescent="0.3">
      <c r="A33" s="43">
        <v>700</v>
      </c>
      <c r="B33" s="53" t="s">
        <v>110</v>
      </c>
      <c r="C33" s="39" t="s">
        <v>140</v>
      </c>
      <c r="D33" s="43">
        <v>244</v>
      </c>
      <c r="E33" s="38" t="s">
        <v>158</v>
      </c>
      <c r="F33" s="40">
        <v>12200</v>
      </c>
      <c r="G33" s="40">
        <v>12200</v>
      </c>
      <c r="H33" s="131">
        <f t="shared" si="0"/>
        <v>100</v>
      </c>
      <c r="I33" s="14"/>
    </row>
    <row r="34" spans="1:9" x14ac:dyDescent="0.3">
      <c r="A34" s="43">
        <v>700</v>
      </c>
      <c r="B34" s="53" t="s">
        <v>110</v>
      </c>
      <c r="C34" s="39" t="s">
        <v>140</v>
      </c>
      <c r="D34" s="43">
        <v>244</v>
      </c>
      <c r="E34" s="38" t="s">
        <v>222</v>
      </c>
      <c r="F34" s="40">
        <v>3000</v>
      </c>
      <c r="G34" s="40">
        <v>0</v>
      </c>
      <c r="H34" s="131">
        <f t="shared" si="0"/>
        <v>0</v>
      </c>
      <c r="I34" s="14"/>
    </row>
    <row r="35" spans="1:9" x14ac:dyDescent="0.3">
      <c r="A35" s="43">
        <v>700</v>
      </c>
      <c r="B35" s="53" t="s">
        <v>110</v>
      </c>
      <c r="C35" s="39" t="s">
        <v>140</v>
      </c>
      <c r="D35" s="43">
        <v>244</v>
      </c>
      <c r="E35" s="38" t="s">
        <v>159</v>
      </c>
      <c r="F35" s="40">
        <v>103500</v>
      </c>
      <c r="G35" s="40">
        <v>103500</v>
      </c>
      <c r="H35" s="131">
        <f t="shared" si="0"/>
        <v>100</v>
      </c>
      <c r="I35" s="14"/>
    </row>
    <row r="36" spans="1:9" x14ac:dyDescent="0.3">
      <c r="A36" s="43">
        <v>700</v>
      </c>
      <c r="B36" s="53" t="s">
        <v>110</v>
      </c>
      <c r="C36" s="39" t="s">
        <v>140</v>
      </c>
      <c r="D36" s="43">
        <v>244</v>
      </c>
      <c r="E36" s="38" t="s">
        <v>160</v>
      </c>
      <c r="F36" s="40">
        <v>8000</v>
      </c>
      <c r="G36" s="40">
        <v>8000</v>
      </c>
      <c r="H36" s="131">
        <f t="shared" si="0"/>
        <v>100</v>
      </c>
      <c r="I36" s="14"/>
    </row>
    <row r="37" spans="1:9" x14ac:dyDescent="0.3">
      <c r="A37" s="47">
        <v>700</v>
      </c>
      <c r="B37" s="54" t="s">
        <v>274</v>
      </c>
      <c r="C37" s="36"/>
      <c r="D37" s="47"/>
      <c r="E37" s="35" t="s">
        <v>275</v>
      </c>
      <c r="F37" s="37">
        <v>10000</v>
      </c>
      <c r="G37" s="37">
        <v>0</v>
      </c>
      <c r="H37" s="130">
        <v>0</v>
      </c>
      <c r="I37" s="14"/>
    </row>
    <row r="38" spans="1:9" x14ac:dyDescent="0.3">
      <c r="A38" s="43">
        <v>700</v>
      </c>
      <c r="B38" s="53" t="s">
        <v>274</v>
      </c>
      <c r="C38" s="39" t="s">
        <v>277</v>
      </c>
      <c r="D38" s="43"/>
      <c r="E38" s="38" t="s">
        <v>278</v>
      </c>
      <c r="F38" s="40">
        <v>10000</v>
      </c>
      <c r="G38" s="40">
        <v>0</v>
      </c>
      <c r="H38" s="131">
        <v>0</v>
      </c>
      <c r="I38" s="14"/>
    </row>
    <row r="39" spans="1:9" x14ac:dyDescent="0.3">
      <c r="A39" s="43">
        <v>700</v>
      </c>
      <c r="B39" s="53" t="s">
        <v>274</v>
      </c>
      <c r="C39" s="39" t="s">
        <v>277</v>
      </c>
      <c r="D39" s="43">
        <v>870</v>
      </c>
      <c r="E39" s="38" t="s">
        <v>279</v>
      </c>
      <c r="F39" s="40">
        <v>10000</v>
      </c>
      <c r="G39" s="40">
        <v>0</v>
      </c>
      <c r="H39" s="131">
        <v>0</v>
      </c>
      <c r="I39" s="14"/>
    </row>
    <row r="40" spans="1:9" x14ac:dyDescent="0.3">
      <c r="A40" s="43">
        <v>700</v>
      </c>
      <c r="B40" s="53" t="s">
        <v>274</v>
      </c>
      <c r="C40" s="39" t="s">
        <v>277</v>
      </c>
      <c r="D40" s="43">
        <v>870</v>
      </c>
      <c r="E40" s="38" t="s">
        <v>280</v>
      </c>
      <c r="F40" s="40">
        <v>10000</v>
      </c>
      <c r="G40" s="40">
        <v>0</v>
      </c>
      <c r="H40" s="131">
        <v>0</v>
      </c>
      <c r="I40" s="14"/>
    </row>
    <row r="41" spans="1:9" ht="1.2" customHeight="1" x14ac:dyDescent="0.3">
      <c r="A41" s="43">
        <v>700</v>
      </c>
      <c r="B41" s="53" t="s">
        <v>110</v>
      </c>
      <c r="C41" s="39" t="s">
        <v>228</v>
      </c>
      <c r="D41" s="43">
        <v>122</v>
      </c>
      <c r="E41" s="38" t="s">
        <v>207</v>
      </c>
      <c r="F41" s="40">
        <v>1235.3800000000001</v>
      </c>
      <c r="G41" s="40">
        <v>1235.3800000000001</v>
      </c>
      <c r="H41" s="131"/>
      <c r="I41" s="14"/>
    </row>
    <row r="42" spans="1:9" x14ac:dyDescent="0.3">
      <c r="A42" s="47">
        <v>700</v>
      </c>
      <c r="B42" s="54" t="s">
        <v>112</v>
      </c>
      <c r="C42" s="36"/>
      <c r="D42" s="47"/>
      <c r="E42" s="35" t="s">
        <v>111</v>
      </c>
      <c r="F42" s="37">
        <v>150</v>
      </c>
      <c r="G42" s="37">
        <v>150</v>
      </c>
      <c r="H42" s="132">
        <f>G42/F42*100</f>
        <v>100</v>
      </c>
      <c r="I42" s="14"/>
    </row>
    <row r="43" spans="1:9" ht="46.2" customHeight="1" x14ac:dyDescent="0.3">
      <c r="A43" s="43">
        <v>700</v>
      </c>
      <c r="B43" s="53" t="s">
        <v>112</v>
      </c>
      <c r="C43" s="39" t="s">
        <v>206</v>
      </c>
      <c r="D43" s="43"/>
      <c r="E43" s="38" t="s">
        <v>208</v>
      </c>
      <c r="F43" s="40">
        <v>150</v>
      </c>
      <c r="G43" s="40">
        <v>0</v>
      </c>
      <c r="H43" s="133">
        <v>150</v>
      </c>
      <c r="I43" s="14"/>
    </row>
    <row r="44" spans="1:9" ht="24.6" x14ac:dyDescent="0.3">
      <c r="A44" s="43">
        <v>700</v>
      </c>
      <c r="B44" s="53" t="s">
        <v>112</v>
      </c>
      <c r="C44" s="39" t="s">
        <v>144</v>
      </c>
      <c r="D44" s="43">
        <v>244</v>
      </c>
      <c r="E44" s="38" t="s">
        <v>210</v>
      </c>
      <c r="F44" s="40">
        <v>150</v>
      </c>
      <c r="G44" s="40">
        <v>0</v>
      </c>
      <c r="H44" s="133">
        <f>G44/F44*100</f>
        <v>0</v>
      </c>
      <c r="I44" s="14"/>
    </row>
    <row r="45" spans="1:9" x14ac:dyDescent="0.3">
      <c r="A45" s="43">
        <v>700</v>
      </c>
      <c r="B45" s="53" t="s">
        <v>112</v>
      </c>
      <c r="C45" s="39" t="s">
        <v>206</v>
      </c>
      <c r="D45" s="43">
        <v>244</v>
      </c>
      <c r="E45" s="38" t="s">
        <v>160</v>
      </c>
      <c r="F45" s="40">
        <v>150</v>
      </c>
      <c r="G45" s="40">
        <v>150</v>
      </c>
      <c r="H45" s="133">
        <f t="shared" ref="H45" si="2">G45/F45*100</f>
        <v>100</v>
      </c>
      <c r="I45" s="14"/>
    </row>
    <row r="46" spans="1:9" x14ac:dyDescent="0.3">
      <c r="A46" s="47">
        <v>700</v>
      </c>
      <c r="B46" s="54" t="s">
        <v>114</v>
      </c>
      <c r="C46" s="36"/>
      <c r="D46" s="47"/>
      <c r="E46" s="35" t="s">
        <v>113</v>
      </c>
      <c r="F46" s="37">
        <f>F47</f>
        <v>79900</v>
      </c>
      <c r="G46" s="37">
        <f>G47</f>
        <v>79900</v>
      </c>
      <c r="H46" s="132">
        <f>G46/F46*100</f>
        <v>100</v>
      </c>
      <c r="I46" s="14"/>
    </row>
    <row r="47" spans="1:9" x14ac:dyDescent="0.3">
      <c r="A47" s="43">
        <v>700</v>
      </c>
      <c r="B47" s="53" t="s">
        <v>116</v>
      </c>
      <c r="C47" s="36"/>
      <c r="D47" s="47"/>
      <c r="E47" s="38" t="s">
        <v>152</v>
      </c>
      <c r="F47" s="40">
        <f>F48+F53</f>
        <v>79900</v>
      </c>
      <c r="G47" s="40">
        <f>G48+G53</f>
        <v>79900</v>
      </c>
      <c r="H47" s="134">
        <v>100</v>
      </c>
      <c r="I47" s="14"/>
    </row>
    <row r="48" spans="1:9" ht="27" customHeight="1" x14ac:dyDescent="0.3">
      <c r="A48" s="43">
        <v>700</v>
      </c>
      <c r="B48" s="53" t="s">
        <v>116</v>
      </c>
      <c r="C48" s="39" t="s">
        <v>145</v>
      </c>
      <c r="D48" s="43"/>
      <c r="E48" s="38" t="s">
        <v>39</v>
      </c>
      <c r="F48" s="40">
        <f>F49+F51</f>
        <v>73093.850000000006</v>
      </c>
      <c r="G48" s="40">
        <f>G49+G51</f>
        <v>73093.850000000006</v>
      </c>
      <c r="H48" s="133">
        <f>G48/F48*100</f>
        <v>100</v>
      </c>
      <c r="I48" s="14"/>
    </row>
    <row r="49" spans="1:9" x14ac:dyDescent="0.3">
      <c r="A49" s="43">
        <v>700</v>
      </c>
      <c r="B49" s="53" t="s">
        <v>116</v>
      </c>
      <c r="C49" s="39" t="s">
        <v>142</v>
      </c>
      <c r="D49" s="43">
        <v>121</v>
      </c>
      <c r="E49" s="38" t="s">
        <v>35</v>
      </c>
      <c r="F49" s="40">
        <v>57551.66</v>
      </c>
      <c r="G49" s="40">
        <v>57551.66</v>
      </c>
      <c r="H49" s="133">
        <f>G49/F49*100</f>
        <v>100</v>
      </c>
      <c r="I49" s="14"/>
    </row>
    <row r="50" spans="1:9" x14ac:dyDescent="0.3">
      <c r="A50" s="43">
        <v>700</v>
      </c>
      <c r="B50" s="53" t="s">
        <v>116</v>
      </c>
      <c r="C50" s="39" t="s">
        <v>142</v>
      </c>
      <c r="D50" s="43">
        <v>121</v>
      </c>
      <c r="E50" s="38" t="s">
        <v>153</v>
      </c>
      <c r="F50" s="40">
        <v>57551.66</v>
      </c>
      <c r="G50" s="40">
        <v>57551.66</v>
      </c>
      <c r="H50" s="133">
        <f>G50/F50*100</f>
        <v>100</v>
      </c>
      <c r="I50" s="14"/>
    </row>
    <row r="51" spans="1:9" ht="36.6" x14ac:dyDescent="0.3">
      <c r="A51" s="43">
        <v>700</v>
      </c>
      <c r="B51" s="53" t="s">
        <v>116</v>
      </c>
      <c r="C51" s="39" t="s">
        <v>143</v>
      </c>
      <c r="D51" s="43">
        <v>129</v>
      </c>
      <c r="E51" s="38" t="s">
        <v>37</v>
      </c>
      <c r="F51" s="40">
        <v>15542.19</v>
      </c>
      <c r="G51" s="40">
        <v>15542.19</v>
      </c>
      <c r="H51" s="133">
        <f>G51/F51*100</f>
        <v>100</v>
      </c>
      <c r="I51" s="14"/>
    </row>
    <row r="52" spans="1:9" x14ac:dyDescent="0.3">
      <c r="A52" s="43">
        <v>700</v>
      </c>
      <c r="B52" s="53" t="s">
        <v>116</v>
      </c>
      <c r="C52" s="39" t="s">
        <v>143</v>
      </c>
      <c r="D52" s="43">
        <v>129</v>
      </c>
      <c r="E52" s="38" t="s">
        <v>154</v>
      </c>
      <c r="F52" s="40">
        <v>15542.19</v>
      </c>
      <c r="G52" s="40">
        <v>15542.19</v>
      </c>
      <c r="H52" s="133">
        <f>G51/F51*100</f>
        <v>100</v>
      </c>
      <c r="I52" s="14"/>
    </row>
    <row r="53" spans="1:9" ht="24.6" x14ac:dyDescent="0.3">
      <c r="A53" s="43">
        <v>700</v>
      </c>
      <c r="B53" s="53" t="s">
        <v>116</v>
      </c>
      <c r="C53" s="39" t="s">
        <v>143</v>
      </c>
      <c r="D53" s="43">
        <v>244</v>
      </c>
      <c r="E53" s="38" t="s">
        <v>210</v>
      </c>
      <c r="F53" s="40">
        <v>6806.15</v>
      </c>
      <c r="G53" s="40">
        <v>6806.15</v>
      </c>
      <c r="H53" s="133">
        <f t="shared" ref="H53:H54" si="3">G52/F52*100</f>
        <v>100</v>
      </c>
      <c r="I53" s="14"/>
    </row>
    <row r="54" spans="1:9" x14ac:dyDescent="0.3">
      <c r="A54" s="43">
        <v>700</v>
      </c>
      <c r="B54" s="53" t="s">
        <v>116</v>
      </c>
      <c r="C54" s="39" t="s">
        <v>143</v>
      </c>
      <c r="D54" s="43">
        <v>244</v>
      </c>
      <c r="E54" s="38" t="s">
        <v>160</v>
      </c>
      <c r="F54" s="40">
        <v>6806.15</v>
      </c>
      <c r="G54" s="40">
        <v>6806.15</v>
      </c>
      <c r="H54" s="133">
        <f t="shared" si="3"/>
        <v>100</v>
      </c>
      <c r="I54" s="14"/>
    </row>
    <row r="55" spans="1:9" ht="26.4" customHeight="1" x14ac:dyDescent="0.3">
      <c r="A55" s="43">
        <v>700</v>
      </c>
      <c r="B55" s="54" t="s">
        <v>117</v>
      </c>
      <c r="C55" s="36"/>
      <c r="D55" s="47"/>
      <c r="E55" s="35" t="s">
        <v>118</v>
      </c>
      <c r="F55" s="37">
        <f>F56+F60</f>
        <v>97071.489999999991</v>
      </c>
      <c r="G55" s="37">
        <f>G56+G60</f>
        <v>76783.670000000013</v>
      </c>
      <c r="H55" s="132">
        <f>G55/F55*100</f>
        <v>79.100125072768563</v>
      </c>
      <c r="I55" s="14"/>
    </row>
    <row r="56" spans="1:9" ht="18.600000000000001" customHeight="1" x14ac:dyDescent="0.3">
      <c r="A56" s="43">
        <v>700</v>
      </c>
      <c r="B56" s="53" t="s">
        <v>120</v>
      </c>
      <c r="C56" s="39"/>
      <c r="D56" s="43"/>
      <c r="E56" s="38" t="s">
        <v>119</v>
      </c>
      <c r="F56" s="40">
        <v>20000</v>
      </c>
      <c r="G56" s="40">
        <v>19001.46</v>
      </c>
      <c r="H56" s="133">
        <f>G56/F56*100</f>
        <v>95.007300000000001</v>
      </c>
      <c r="I56" s="14"/>
    </row>
    <row r="57" spans="1:9" ht="22.95" customHeight="1" x14ac:dyDescent="0.3">
      <c r="A57" s="43">
        <v>700</v>
      </c>
      <c r="B57" s="53" t="s">
        <v>120</v>
      </c>
      <c r="C57" s="39" t="s">
        <v>146</v>
      </c>
      <c r="D57" s="43"/>
      <c r="E57" s="38" t="s">
        <v>209</v>
      </c>
      <c r="F57" s="40">
        <v>20000</v>
      </c>
      <c r="G57" s="40">
        <v>19001.46</v>
      </c>
      <c r="H57" s="133">
        <f>G57/F57*100</f>
        <v>95.007300000000001</v>
      </c>
      <c r="I57" s="14"/>
    </row>
    <row r="58" spans="1:9" ht="24.6" x14ac:dyDescent="0.3">
      <c r="A58" s="43">
        <v>700</v>
      </c>
      <c r="B58" s="53" t="s">
        <v>120</v>
      </c>
      <c r="C58" s="39" t="s">
        <v>146</v>
      </c>
      <c r="D58" s="43">
        <v>244</v>
      </c>
      <c r="E58" s="38" t="s">
        <v>210</v>
      </c>
      <c r="F58" s="40">
        <v>20000</v>
      </c>
      <c r="G58" s="40">
        <v>19001.46</v>
      </c>
      <c r="H58" s="133">
        <f t="shared" ref="H58:H64" si="4">G58/F58*100</f>
        <v>95.007300000000001</v>
      </c>
      <c r="I58" s="14"/>
    </row>
    <row r="59" spans="1:9" x14ac:dyDescent="0.3">
      <c r="A59" s="43">
        <v>700</v>
      </c>
      <c r="B59" s="53" t="s">
        <v>120</v>
      </c>
      <c r="C59" s="39" t="s">
        <v>146</v>
      </c>
      <c r="D59" s="43">
        <v>244</v>
      </c>
      <c r="E59" s="38" t="s">
        <v>162</v>
      </c>
      <c r="F59" s="40">
        <v>20000</v>
      </c>
      <c r="G59" s="40">
        <v>19001.46</v>
      </c>
      <c r="H59" s="133">
        <f t="shared" si="4"/>
        <v>95.007300000000001</v>
      </c>
      <c r="I59" s="14"/>
    </row>
    <row r="60" spans="1:9" ht="24.6" x14ac:dyDescent="0.3">
      <c r="A60" s="43">
        <v>700</v>
      </c>
      <c r="B60" s="53" t="s">
        <v>120</v>
      </c>
      <c r="C60" s="39" t="s">
        <v>223</v>
      </c>
      <c r="D60" s="43"/>
      <c r="E60" s="38" t="s">
        <v>224</v>
      </c>
      <c r="F60" s="40">
        <f>F61</f>
        <v>77071.489999999991</v>
      </c>
      <c r="G60" s="40">
        <f>G61</f>
        <v>57782.210000000006</v>
      </c>
      <c r="H60" s="133">
        <f t="shared" si="4"/>
        <v>74.972223840488894</v>
      </c>
      <c r="I60" s="14"/>
    </row>
    <row r="61" spans="1:9" ht="24.6" x14ac:dyDescent="0.3">
      <c r="A61" s="43">
        <v>700</v>
      </c>
      <c r="B61" s="53" t="s">
        <v>120</v>
      </c>
      <c r="C61" s="39" t="s">
        <v>223</v>
      </c>
      <c r="D61" s="43">
        <v>244</v>
      </c>
      <c r="E61" s="38" t="s">
        <v>210</v>
      </c>
      <c r="F61" s="40">
        <f>F62+F63+F64</f>
        <v>77071.489999999991</v>
      </c>
      <c r="G61" s="40">
        <f>G62+G63+G64</f>
        <v>57782.210000000006</v>
      </c>
      <c r="H61" s="133">
        <f t="shared" si="4"/>
        <v>74.972223840488894</v>
      </c>
      <c r="I61" s="14"/>
    </row>
    <row r="62" spans="1:9" x14ac:dyDescent="0.3">
      <c r="A62" s="43">
        <v>700</v>
      </c>
      <c r="B62" s="53" t="s">
        <v>120</v>
      </c>
      <c r="C62" s="39" t="s">
        <v>223</v>
      </c>
      <c r="D62" s="43">
        <v>244</v>
      </c>
      <c r="E62" s="38" t="s">
        <v>155</v>
      </c>
      <c r="F62" s="40">
        <v>5995.89</v>
      </c>
      <c r="G62" s="40">
        <v>4504.0600000000004</v>
      </c>
      <c r="H62" s="133">
        <f t="shared" si="4"/>
        <v>75.119123266103955</v>
      </c>
      <c r="I62" s="14"/>
    </row>
    <row r="63" spans="1:9" x14ac:dyDescent="0.3">
      <c r="A63" s="43">
        <v>700</v>
      </c>
      <c r="B63" s="53" t="s">
        <v>120</v>
      </c>
      <c r="C63" s="39" t="s">
        <v>223</v>
      </c>
      <c r="D63" s="43">
        <v>244</v>
      </c>
      <c r="E63" s="38" t="s">
        <v>156</v>
      </c>
      <c r="F63" s="40">
        <v>39575.599999999999</v>
      </c>
      <c r="G63" s="40">
        <v>21778.15</v>
      </c>
      <c r="H63" s="133">
        <f t="shared" si="4"/>
        <v>55.029235185316203</v>
      </c>
      <c r="I63" s="14"/>
    </row>
    <row r="64" spans="1:9" x14ac:dyDescent="0.3">
      <c r="A64" s="43">
        <v>700</v>
      </c>
      <c r="B64" s="53" t="s">
        <v>120</v>
      </c>
      <c r="C64" s="39" t="s">
        <v>223</v>
      </c>
      <c r="D64" s="43">
        <v>244</v>
      </c>
      <c r="E64" s="38" t="s">
        <v>159</v>
      </c>
      <c r="F64" s="40">
        <v>31500</v>
      </c>
      <c r="G64" s="40">
        <v>31500</v>
      </c>
      <c r="H64" s="133">
        <f t="shared" si="4"/>
        <v>100</v>
      </c>
      <c r="I64" s="14"/>
    </row>
    <row r="65" spans="1:9" x14ac:dyDescent="0.3">
      <c r="A65" s="47">
        <v>700</v>
      </c>
      <c r="B65" s="54" t="s">
        <v>122</v>
      </c>
      <c r="C65" s="36"/>
      <c r="D65" s="47"/>
      <c r="E65" s="35" t="s">
        <v>121</v>
      </c>
      <c r="F65" s="37">
        <f>F66</f>
        <v>5027726.96</v>
      </c>
      <c r="G65" s="37">
        <f>G66</f>
        <v>2415427.7999999998</v>
      </c>
      <c r="H65" s="135">
        <f>G65/F65*100</f>
        <v>48.04214348187277</v>
      </c>
      <c r="I65" s="14"/>
    </row>
    <row r="66" spans="1:9" x14ac:dyDescent="0.3">
      <c r="A66" s="43">
        <v>700</v>
      </c>
      <c r="B66" s="53" t="s">
        <v>124</v>
      </c>
      <c r="C66" s="39"/>
      <c r="D66" s="43"/>
      <c r="E66" s="38" t="s">
        <v>123</v>
      </c>
      <c r="F66" s="40">
        <f>F67+F71</f>
        <v>5027726.96</v>
      </c>
      <c r="G66" s="40">
        <f>G67+G71</f>
        <v>2415427.7999999998</v>
      </c>
      <c r="H66" s="134">
        <f t="shared" ref="H66:H68" si="5">G66/F66*100</f>
        <v>48.04214348187277</v>
      </c>
      <c r="I66" s="14"/>
    </row>
    <row r="67" spans="1:9" ht="36.6" customHeight="1" x14ac:dyDescent="0.3">
      <c r="A67" s="43">
        <v>700</v>
      </c>
      <c r="B67" s="53" t="s">
        <v>124</v>
      </c>
      <c r="C67" s="39" t="s">
        <v>147</v>
      </c>
      <c r="D67" s="43"/>
      <c r="E67" s="38" t="s">
        <v>161</v>
      </c>
      <c r="F67" s="40">
        <f>F68</f>
        <v>4939607.96</v>
      </c>
      <c r="G67" s="40">
        <f>G68</f>
        <v>2378886.5499999998</v>
      </c>
      <c r="H67" s="134">
        <f t="shared" si="5"/>
        <v>48.159420125316984</v>
      </c>
      <c r="I67" s="14"/>
    </row>
    <row r="68" spans="1:9" ht="24.6" x14ac:dyDescent="0.3">
      <c r="A68" s="43">
        <v>700</v>
      </c>
      <c r="B68" s="53" t="s">
        <v>124</v>
      </c>
      <c r="C68" s="39" t="s">
        <v>147</v>
      </c>
      <c r="D68" s="43">
        <v>244</v>
      </c>
      <c r="E68" s="38" t="s">
        <v>210</v>
      </c>
      <c r="F68" s="40">
        <f>F69+F70</f>
        <v>4939607.96</v>
      </c>
      <c r="G68" s="40">
        <f>G69+G70</f>
        <v>2378886.5499999998</v>
      </c>
      <c r="H68" s="134">
        <f t="shared" si="5"/>
        <v>48.159420125316984</v>
      </c>
      <c r="I68" s="14"/>
    </row>
    <row r="69" spans="1:9" x14ac:dyDescent="0.3">
      <c r="A69" s="43">
        <v>700</v>
      </c>
      <c r="B69" s="53" t="s">
        <v>124</v>
      </c>
      <c r="C69" s="39" t="s">
        <v>147</v>
      </c>
      <c r="D69" s="43">
        <v>244</v>
      </c>
      <c r="E69" s="38" t="s">
        <v>157</v>
      </c>
      <c r="F69" s="40">
        <v>4859374.96</v>
      </c>
      <c r="G69" s="40">
        <v>2298653.5499999998</v>
      </c>
      <c r="H69" s="134"/>
      <c r="I69" s="14"/>
    </row>
    <row r="70" spans="1:9" x14ac:dyDescent="0.3">
      <c r="A70" s="43">
        <v>700</v>
      </c>
      <c r="B70" s="53" t="s">
        <v>124</v>
      </c>
      <c r="C70" s="39" t="s">
        <v>147</v>
      </c>
      <c r="D70" s="43">
        <v>244</v>
      </c>
      <c r="E70" s="38" t="s">
        <v>162</v>
      </c>
      <c r="F70" s="40">
        <v>80233</v>
      </c>
      <c r="G70" s="40">
        <v>80233</v>
      </c>
      <c r="H70" s="133">
        <f t="shared" ref="H70:H73" si="6">G70/F70*100</f>
        <v>100</v>
      </c>
      <c r="I70" s="14"/>
    </row>
    <row r="71" spans="1:9" ht="36" customHeight="1" x14ac:dyDescent="0.3">
      <c r="A71" s="43">
        <v>700</v>
      </c>
      <c r="B71" s="53" t="s">
        <v>124</v>
      </c>
      <c r="C71" s="39" t="s">
        <v>211</v>
      </c>
      <c r="D71" s="43"/>
      <c r="E71" s="38" t="s">
        <v>212</v>
      </c>
      <c r="F71" s="40">
        <f>F72</f>
        <v>88119</v>
      </c>
      <c r="G71" s="40">
        <f>G72</f>
        <v>36541.25</v>
      </c>
      <c r="H71" s="133">
        <f t="shared" si="6"/>
        <v>41.468071585015721</v>
      </c>
      <c r="I71" s="14"/>
    </row>
    <row r="72" spans="1:9" ht="24.6" x14ac:dyDescent="0.3">
      <c r="A72" s="43">
        <v>700</v>
      </c>
      <c r="B72" s="53" t="s">
        <v>124</v>
      </c>
      <c r="C72" s="39" t="s">
        <v>211</v>
      </c>
      <c r="D72" s="43">
        <v>244</v>
      </c>
      <c r="E72" s="38" t="s">
        <v>210</v>
      </c>
      <c r="F72" s="40">
        <v>88119</v>
      </c>
      <c r="G72" s="40">
        <v>36541.25</v>
      </c>
      <c r="H72" s="133">
        <f t="shared" si="6"/>
        <v>41.468071585015721</v>
      </c>
      <c r="I72" s="14"/>
    </row>
    <row r="73" spans="1:9" x14ac:dyDescent="0.3">
      <c r="A73" s="43">
        <v>700</v>
      </c>
      <c r="B73" s="53" t="s">
        <v>124</v>
      </c>
      <c r="C73" s="39" t="s">
        <v>211</v>
      </c>
      <c r="D73" s="43">
        <v>244</v>
      </c>
      <c r="E73" s="38" t="s">
        <v>157</v>
      </c>
      <c r="F73" s="40">
        <v>88119</v>
      </c>
      <c r="G73" s="40">
        <v>36541.25</v>
      </c>
      <c r="H73" s="133">
        <f t="shared" si="6"/>
        <v>41.468071585015721</v>
      </c>
      <c r="I73" s="14"/>
    </row>
    <row r="74" spans="1:9" x14ac:dyDescent="0.3">
      <c r="A74" s="43">
        <v>700</v>
      </c>
      <c r="B74" s="54" t="s">
        <v>126</v>
      </c>
      <c r="C74" s="36"/>
      <c r="D74" s="47"/>
      <c r="E74" s="35" t="s">
        <v>125</v>
      </c>
      <c r="F74" s="37">
        <f>F75+F82</f>
        <v>1760334.4700000002</v>
      </c>
      <c r="G74" s="37">
        <f>G75+G82</f>
        <v>1519020.16</v>
      </c>
      <c r="H74" s="135">
        <f>G74/F74*100</f>
        <v>86.291564806999418</v>
      </c>
      <c r="I74" s="14"/>
    </row>
    <row r="75" spans="1:9" x14ac:dyDescent="0.3">
      <c r="A75" s="43">
        <v>700</v>
      </c>
      <c r="B75" s="53" t="s">
        <v>129</v>
      </c>
      <c r="C75" s="36"/>
      <c r="D75" s="47"/>
      <c r="E75" s="38" t="s">
        <v>127</v>
      </c>
      <c r="F75" s="40">
        <f>F76+F79</f>
        <v>88500</v>
      </c>
      <c r="G75" s="40">
        <f>G76+G79</f>
        <v>50884.4</v>
      </c>
      <c r="H75" s="134">
        <f>G75/F75*100</f>
        <v>57.496497175141251</v>
      </c>
      <c r="I75" s="14"/>
    </row>
    <row r="76" spans="1:9" x14ac:dyDescent="0.3">
      <c r="A76" s="43">
        <v>700</v>
      </c>
      <c r="B76" s="53" t="s">
        <v>129</v>
      </c>
      <c r="C76" s="39" t="s">
        <v>281</v>
      </c>
      <c r="D76" s="47"/>
      <c r="E76" s="38" t="s">
        <v>282</v>
      </c>
      <c r="F76" s="40">
        <v>70000</v>
      </c>
      <c r="G76" s="40">
        <v>35000</v>
      </c>
      <c r="H76" s="134">
        <f t="shared" ref="H76:H78" si="7">G76/F76*100</f>
        <v>50</v>
      </c>
      <c r="I76" s="14"/>
    </row>
    <row r="77" spans="1:9" ht="24.6" x14ac:dyDescent="0.3">
      <c r="A77" s="43">
        <v>700</v>
      </c>
      <c r="B77" s="53" t="s">
        <v>129</v>
      </c>
      <c r="C77" s="39" t="s">
        <v>281</v>
      </c>
      <c r="D77" s="43">
        <v>244</v>
      </c>
      <c r="E77" s="38" t="s">
        <v>210</v>
      </c>
      <c r="F77" s="40">
        <v>70000</v>
      </c>
      <c r="G77" s="40">
        <v>35000</v>
      </c>
      <c r="H77" s="134">
        <f t="shared" si="7"/>
        <v>50</v>
      </c>
      <c r="I77" s="14"/>
    </row>
    <row r="78" spans="1:9" x14ac:dyDescent="0.3">
      <c r="A78" s="43">
        <v>700</v>
      </c>
      <c r="B78" s="53" t="s">
        <v>129</v>
      </c>
      <c r="C78" s="39" t="s">
        <v>281</v>
      </c>
      <c r="D78" s="43">
        <v>244</v>
      </c>
      <c r="E78" s="38" t="s">
        <v>162</v>
      </c>
      <c r="F78" s="40">
        <v>70000</v>
      </c>
      <c r="G78" s="40">
        <v>35000</v>
      </c>
      <c r="H78" s="134">
        <f t="shared" si="7"/>
        <v>50</v>
      </c>
      <c r="I78" s="14"/>
    </row>
    <row r="79" spans="1:9" x14ac:dyDescent="0.3">
      <c r="A79" s="43">
        <v>700</v>
      </c>
      <c r="B79" s="53" t="s">
        <v>129</v>
      </c>
      <c r="C79" s="39" t="s">
        <v>213</v>
      </c>
      <c r="D79" s="43"/>
      <c r="E79" s="38" t="s">
        <v>283</v>
      </c>
      <c r="F79" s="40">
        <v>18500</v>
      </c>
      <c r="G79" s="40">
        <v>15884.4</v>
      </c>
      <c r="H79" s="134">
        <f t="shared" ref="H79:H99" si="8">G79/F79*100</f>
        <v>85.861621621621623</v>
      </c>
      <c r="I79" s="14"/>
    </row>
    <row r="80" spans="1:9" ht="24.6" x14ac:dyDescent="0.3">
      <c r="A80" s="43">
        <v>700</v>
      </c>
      <c r="B80" s="53" t="s">
        <v>129</v>
      </c>
      <c r="C80" s="39" t="s">
        <v>213</v>
      </c>
      <c r="D80" s="43">
        <v>244</v>
      </c>
      <c r="E80" s="38" t="s">
        <v>210</v>
      </c>
      <c r="F80" s="40">
        <v>18500</v>
      </c>
      <c r="G80" s="40">
        <v>15884.4</v>
      </c>
      <c r="H80" s="134">
        <f t="shared" si="8"/>
        <v>85.861621621621623</v>
      </c>
      <c r="I80" s="14"/>
    </row>
    <row r="81" spans="1:9" x14ac:dyDescent="0.3">
      <c r="A81" s="43">
        <v>700</v>
      </c>
      <c r="B81" s="53" t="s">
        <v>129</v>
      </c>
      <c r="C81" s="39" t="s">
        <v>213</v>
      </c>
      <c r="D81" s="43">
        <v>244</v>
      </c>
      <c r="E81" s="38" t="s">
        <v>162</v>
      </c>
      <c r="F81" s="40">
        <v>18500</v>
      </c>
      <c r="G81" s="40">
        <v>15884.4</v>
      </c>
      <c r="H81" s="134">
        <f t="shared" si="8"/>
        <v>85.861621621621623</v>
      </c>
      <c r="I81" s="14"/>
    </row>
    <row r="82" spans="1:9" x14ac:dyDescent="0.3">
      <c r="A82" s="43">
        <v>700</v>
      </c>
      <c r="B82" s="53" t="s">
        <v>130</v>
      </c>
      <c r="C82" s="39"/>
      <c r="D82" s="43"/>
      <c r="E82" s="38" t="s">
        <v>128</v>
      </c>
      <c r="F82" s="40">
        <f>F83+F86+F89+F93+F96</f>
        <v>1671834.4700000002</v>
      </c>
      <c r="G82" s="40">
        <f>G83+G86+G89+G93+G96</f>
        <v>1468135.76</v>
      </c>
      <c r="H82" s="134">
        <f t="shared" si="8"/>
        <v>87.815856554267597</v>
      </c>
      <c r="I82" s="14"/>
    </row>
    <row r="83" spans="1:9" ht="48.6" x14ac:dyDescent="0.3">
      <c r="A83" s="43">
        <v>700</v>
      </c>
      <c r="B83" s="53" t="s">
        <v>130</v>
      </c>
      <c r="C83" s="39" t="s">
        <v>214</v>
      </c>
      <c r="D83" s="43"/>
      <c r="E83" s="38" t="s">
        <v>216</v>
      </c>
      <c r="F83" s="40">
        <f>F84</f>
        <v>471714.53</v>
      </c>
      <c r="G83" s="40">
        <f>G84</f>
        <v>471714.53</v>
      </c>
      <c r="H83" s="134">
        <f t="shared" ref="H83:H85" si="9">G83/F83*100</f>
        <v>100</v>
      </c>
      <c r="I83" s="14"/>
    </row>
    <row r="84" spans="1:9" ht="24.6" x14ac:dyDescent="0.3">
      <c r="A84" s="43">
        <v>700</v>
      </c>
      <c r="B84" s="53" t="s">
        <v>130</v>
      </c>
      <c r="C84" s="39" t="s">
        <v>214</v>
      </c>
      <c r="D84" s="43">
        <v>244</v>
      </c>
      <c r="E84" s="38" t="s">
        <v>210</v>
      </c>
      <c r="F84" s="40">
        <v>471714.53</v>
      </c>
      <c r="G84" s="40">
        <v>471714.53</v>
      </c>
      <c r="H84" s="134">
        <f t="shared" si="9"/>
        <v>100</v>
      </c>
      <c r="I84" s="14"/>
    </row>
    <row r="85" spans="1:9" x14ac:dyDescent="0.3">
      <c r="A85" s="43">
        <v>700</v>
      </c>
      <c r="B85" s="53" t="s">
        <v>130</v>
      </c>
      <c r="C85" s="39" t="s">
        <v>214</v>
      </c>
      <c r="D85" s="43">
        <v>244</v>
      </c>
      <c r="E85" s="38" t="s">
        <v>157</v>
      </c>
      <c r="F85" s="40">
        <v>471714.53</v>
      </c>
      <c r="G85" s="40">
        <v>471714.53</v>
      </c>
      <c r="H85" s="134">
        <f t="shared" si="9"/>
        <v>100</v>
      </c>
      <c r="I85" s="14"/>
    </row>
    <row r="86" spans="1:9" ht="49.2" customHeight="1" x14ac:dyDescent="0.3">
      <c r="A86" s="43">
        <v>700</v>
      </c>
      <c r="B86" s="53" t="s">
        <v>130</v>
      </c>
      <c r="C86" s="39" t="s">
        <v>215</v>
      </c>
      <c r="D86" s="43"/>
      <c r="E86" s="38" t="s">
        <v>216</v>
      </c>
      <c r="F86" s="40">
        <f>F87</f>
        <v>21700</v>
      </c>
      <c r="G86" s="40">
        <f>G87</f>
        <v>21617.53</v>
      </c>
      <c r="H86" s="134">
        <f t="shared" si="8"/>
        <v>99.61995391705068</v>
      </c>
      <c r="I86" s="14"/>
    </row>
    <row r="87" spans="1:9" ht="24.6" x14ac:dyDescent="0.3">
      <c r="A87" s="43">
        <v>700</v>
      </c>
      <c r="B87" s="53" t="s">
        <v>130</v>
      </c>
      <c r="C87" s="39" t="s">
        <v>215</v>
      </c>
      <c r="D87" s="43">
        <v>244</v>
      </c>
      <c r="E87" s="38" t="s">
        <v>210</v>
      </c>
      <c r="F87" s="40">
        <v>21700</v>
      </c>
      <c r="G87" s="40">
        <v>21617.53</v>
      </c>
      <c r="H87" s="134">
        <f t="shared" si="8"/>
        <v>99.61995391705068</v>
      </c>
      <c r="I87" s="14"/>
    </row>
    <row r="88" spans="1:9" x14ac:dyDescent="0.3">
      <c r="A88" s="43">
        <v>700</v>
      </c>
      <c r="B88" s="53" t="s">
        <v>130</v>
      </c>
      <c r="C88" s="39" t="s">
        <v>215</v>
      </c>
      <c r="D88" s="43">
        <v>244</v>
      </c>
      <c r="E88" s="38" t="s">
        <v>157</v>
      </c>
      <c r="F88" s="40">
        <v>21700</v>
      </c>
      <c r="G88" s="40">
        <v>21617.53</v>
      </c>
      <c r="H88" s="134">
        <f t="shared" si="8"/>
        <v>99.61995391705068</v>
      </c>
      <c r="I88" s="14"/>
    </row>
    <row r="89" spans="1:9" x14ac:dyDescent="0.3">
      <c r="A89" s="43">
        <v>700</v>
      </c>
      <c r="B89" s="53" t="s">
        <v>130</v>
      </c>
      <c r="C89" s="39" t="s">
        <v>148</v>
      </c>
      <c r="D89" s="43"/>
      <c r="E89" s="38" t="s">
        <v>163</v>
      </c>
      <c r="F89" s="40">
        <f>F90</f>
        <v>617030.61</v>
      </c>
      <c r="G89" s="40">
        <f>G90</f>
        <v>603705.79</v>
      </c>
      <c r="H89" s="134">
        <f t="shared" si="8"/>
        <v>97.840492872792822</v>
      </c>
      <c r="I89" s="14"/>
    </row>
    <row r="90" spans="1:9" ht="24.6" x14ac:dyDescent="0.3">
      <c r="A90" s="43">
        <v>700</v>
      </c>
      <c r="B90" s="53" t="s">
        <v>130</v>
      </c>
      <c r="C90" s="39" t="s">
        <v>148</v>
      </c>
      <c r="D90" s="43">
        <v>244</v>
      </c>
      <c r="E90" s="38" t="s">
        <v>210</v>
      </c>
      <c r="F90" s="40">
        <f>F91+F92</f>
        <v>617030.61</v>
      </c>
      <c r="G90" s="40">
        <f>G91+G92</f>
        <v>603705.79</v>
      </c>
      <c r="H90" s="134">
        <f t="shared" si="8"/>
        <v>97.840492872792822</v>
      </c>
      <c r="I90" s="14"/>
    </row>
    <row r="91" spans="1:9" x14ac:dyDescent="0.3">
      <c r="A91" s="43">
        <v>700</v>
      </c>
      <c r="B91" s="53" t="s">
        <v>130</v>
      </c>
      <c r="C91" s="39" t="s">
        <v>148</v>
      </c>
      <c r="D91" s="43">
        <v>244</v>
      </c>
      <c r="E91" s="38" t="s">
        <v>156</v>
      </c>
      <c r="F91" s="40">
        <v>486680.61</v>
      </c>
      <c r="G91" s="40">
        <v>473355.79</v>
      </c>
      <c r="H91" s="134">
        <f t="shared" si="8"/>
        <v>97.262101730331935</v>
      </c>
      <c r="I91" s="14"/>
    </row>
    <row r="92" spans="1:9" x14ac:dyDescent="0.3">
      <c r="A92" s="43">
        <v>700</v>
      </c>
      <c r="B92" s="53" t="s">
        <v>130</v>
      </c>
      <c r="C92" s="39" t="s">
        <v>148</v>
      </c>
      <c r="D92" s="43">
        <v>244</v>
      </c>
      <c r="E92" s="38" t="s">
        <v>160</v>
      </c>
      <c r="F92" s="40">
        <v>130350</v>
      </c>
      <c r="G92" s="40">
        <v>130350</v>
      </c>
      <c r="H92" s="134">
        <f t="shared" si="8"/>
        <v>100</v>
      </c>
      <c r="I92" s="14"/>
    </row>
    <row r="93" spans="1:9" ht="24.6" x14ac:dyDescent="0.3">
      <c r="A93" s="43">
        <v>700</v>
      </c>
      <c r="B93" s="53" t="s">
        <v>130</v>
      </c>
      <c r="C93" s="39" t="s">
        <v>150</v>
      </c>
      <c r="D93" s="43"/>
      <c r="E93" s="38" t="s">
        <v>217</v>
      </c>
      <c r="F93" s="40">
        <f>F94</f>
        <v>39900</v>
      </c>
      <c r="G93" s="40">
        <f>G94</f>
        <v>0</v>
      </c>
      <c r="H93" s="134">
        <f t="shared" si="8"/>
        <v>0</v>
      </c>
      <c r="I93" s="14"/>
    </row>
    <row r="94" spans="1:9" ht="24.6" x14ac:dyDescent="0.3">
      <c r="A94" s="43">
        <v>700</v>
      </c>
      <c r="B94" s="53" t="s">
        <v>130</v>
      </c>
      <c r="C94" s="39" t="s">
        <v>150</v>
      </c>
      <c r="D94" s="43">
        <v>244</v>
      </c>
      <c r="E94" s="38" t="s">
        <v>210</v>
      </c>
      <c r="F94" s="40">
        <f>F95</f>
        <v>39900</v>
      </c>
      <c r="G94" s="40">
        <f>G95</f>
        <v>0</v>
      </c>
      <c r="H94" s="134">
        <f t="shared" si="8"/>
        <v>0</v>
      </c>
      <c r="I94" s="14"/>
    </row>
    <row r="95" spans="1:9" x14ac:dyDescent="0.3">
      <c r="A95" s="43">
        <v>700</v>
      </c>
      <c r="B95" s="53" t="s">
        <v>130</v>
      </c>
      <c r="C95" s="39" t="s">
        <v>150</v>
      </c>
      <c r="D95" s="43">
        <v>244</v>
      </c>
      <c r="E95" s="38" t="s">
        <v>157</v>
      </c>
      <c r="F95" s="40">
        <v>39900</v>
      </c>
      <c r="G95" s="40">
        <v>0</v>
      </c>
      <c r="H95" s="134">
        <f t="shared" si="8"/>
        <v>0</v>
      </c>
      <c r="I95" s="14"/>
    </row>
    <row r="96" spans="1:9" ht="36.6" x14ac:dyDescent="0.3">
      <c r="A96" s="43">
        <v>700</v>
      </c>
      <c r="B96" s="53" t="s">
        <v>130</v>
      </c>
      <c r="C96" s="39" t="s">
        <v>218</v>
      </c>
      <c r="D96" s="43"/>
      <c r="E96" s="38" t="s">
        <v>219</v>
      </c>
      <c r="F96" s="40">
        <f>F97</f>
        <v>521489.33</v>
      </c>
      <c r="G96" s="40">
        <f>G97</f>
        <v>371097.91</v>
      </c>
      <c r="H96" s="134">
        <f t="shared" si="8"/>
        <v>71.161170258267788</v>
      </c>
      <c r="I96" s="14"/>
    </row>
    <row r="97" spans="1:9" ht="24.6" x14ac:dyDescent="0.3">
      <c r="A97" s="43">
        <v>700</v>
      </c>
      <c r="B97" s="53" t="s">
        <v>130</v>
      </c>
      <c r="C97" s="39" t="s">
        <v>218</v>
      </c>
      <c r="D97" s="43">
        <v>244</v>
      </c>
      <c r="E97" s="38" t="s">
        <v>210</v>
      </c>
      <c r="F97" s="40">
        <f>F98+F99</f>
        <v>521489.33</v>
      </c>
      <c r="G97" s="40">
        <f>G98+G99</f>
        <v>371097.91</v>
      </c>
      <c r="H97" s="134">
        <f t="shared" si="8"/>
        <v>71.161170258267788</v>
      </c>
      <c r="I97" s="14"/>
    </row>
    <row r="98" spans="1:9" x14ac:dyDescent="0.3">
      <c r="A98" s="43">
        <v>700</v>
      </c>
      <c r="B98" s="53" t="s">
        <v>130</v>
      </c>
      <c r="C98" s="39" t="s">
        <v>218</v>
      </c>
      <c r="D98" s="43">
        <v>244</v>
      </c>
      <c r="E98" s="38" t="s">
        <v>157</v>
      </c>
      <c r="F98" s="40">
        <v>422452.89</v>
      </c>
      <c r="G98" s="40">
        <v>279933.43</v>
      </c>
      <c r="H98" s="134">
        <f t="shared" si="8"/>
        <v>66.263821748266423</v>
      </c>
      <c r="I98" s="14"/>
    </row>
    <row r="99" spans="1:9" x14ac:dyDescent="0.3">
      <c r="A99" s="43">
        <v>700</v>
      </c>
      <c r="B99" s="53" t="s">
        <v>130</v>
      </c>
      <c r="C99" s="39" t="s">
        <v>218</v>
      </c>
      <c r="D99" s="43">
        <v>244</v>
      </c>
      <c r="E99" s="38" t="s">
        <v>162</v>
      </c>
      <c r="F99" s="40">
        <v>99036.44</v>
      </c>
      <c r="G99" s="40">
        <v>91164.479999999996</v>
      </c>
      <c r="H99" s="134">
        <f t="shared" si="8"/>
        <v>92.05145096087864</v>
      </c>
      <c r="I99" s="14"/>
    </row>
    <row r="100" spans="1:9" x14ac:dyDescent="0.3">
      <c r="A100" s="43">
        <v>700</v>
      </c>
      <c r="B100" s="54" t="s">
        <v>201</v>
      </c>
      <c r="C100" s="36"/>
      <c r="D100" s="47"/>
      <c r="E100" s="35" t="s">
        <v>202</v>
      </c>
      <c r="F100" s="37">
        <f>F101</f>
        <v>175867.2</v>
      </c>
      <c r="G100" s="37">
        <f>G101</f>
        <v>169199.45</v>
      </c>
      <c r="H100" s="135">
        <f t="shared" ref="H100:H104" si="10">G100/F100*100</f>
        <v>96.208644932085122</v>
      </c>
      <c r="I100" s="14"/>
    </row>
    <row r="101" spans="1:9" x14ac:dyDescent="0.3">
      <c r="A101" s="43">
        <v>700</v>
      </c>
      <c r="B101" s="53" t="s">
        <v>220</v>
      </c>
      <c r="C101" s="39"/>
      <c r="D101" s="43"/>
      <c r="E101" s="38" t="s">
        <v>221</v>
      </c>
      <c r="F101" s="40">
        <v>175867.2</v>
      </c>
      <c r="G101" s="40">
        <v>169199.45</v>
      </c>
      <c r="H101" s="134">
        <f t="shared" si="10"/>
        <v>96.208644932085122</v>
      </c>
      <c r="I101" s="14"/>
    </row>
    <row r="102" spans="1:9" x14ac:dyDescent="0.3">
      <c r="A102" s="43">
        <v>700</v>
      </c>
      <c r="B102" s="53" t="s">
        <v>220</v>
      </c>
      <c r="C102" s="39" t="s">
        <v>226</v>
      </c>
      <c r="D102" s="43"/>
      <c r="E102" s="38" t="s">
        <v>225</v>
      </c>
      <c r="F102" s="40">
        <v>175867.2</v>
      </c>
      <c r="G102" s="40">
        <v>169199.45</v>
      </c>
      <c r="H102" s="134">
        <f t="shared" si="10"/>
        <v>96.208644932085122</v>
      </c>
      <c r="I102" s="14"/>
    </row>
    <row r="103" spans="1:9" x14ac:dyDescent="0.3">
      <c r="A103" s="43">
        <v>700</v>
      </c>
      <c r="B103" s="53" t="s">
        <v>220</v>
      </c>
      <c r="C103" s="39" t="s">
        <v>226</v>
      </c>
      <c r="D103" s="43">
        <v>312</v>
      </c>
      <c r="E103" s="38" t="s">
        <v>227</v>
      </c>
      <c r="F103" s="40">
        <v>175867.2</v>
      </c>
      <c r="G103" s="40">
        <v>169199.45</v>
      </c>
      <c r="H103" s="134">
        <f t="shared" si="10"/>
        <v>96.208644932085122</v>
      </c>
      <c r="I103" s="14"/>
    </row>
    <row r="104" spans="1:9" ht="24.6" x14ac:dyDescent="0.3">
      <c r="A104" s="43">
        <v>700</v>
      </c>
      <c r="B104" s="53" t="s">
        <v>220</v>
      </c>
      <c r="C104" s="39" t="s">
        <v>226</v>
      </c>
      <c r="D104" s="43">
        <v>312</v>
      </c>
      <c r="E104" s="38" t="s">
        <v>323</v>
      </c>
      <c r="F104" s="40">
        <v>175867.2</v>
      </c>
      <c r="G104" s="40">
        <v>169199.45</v>
      </c>
      <c r="H104" s="134">
        <f t="shared" si="10"/>
        <v>96.208644932085122</v>
      </c>
      <c r="I104" s="14"/>
    </row>
    <row r="105" spans="1:9" ht="46.8" x14ac:dyDescent="0.3">
      <c r="A105" s="43">
        <v>700</v>
      </c>
      <c r="B105" s="54" t="s">
        <v>132</v>
      </c>
      <c r="C105" s="39"/>
      <c r="D105" s="43"/>
      <c r="E105" s="35" t="s">
        <v>131</v>
      </c>
      <c r="F105" s="37">
        <f>F106</f>
        <v>3034841</v>
      </c>
      <c r="G105" s="37">
        <f>G106</f>
        <v>2809841</v>
      </c>
      <c r="H105" s="132">
        <f>G105/F105*100</f>
        <v>92.586102533872449</v>
      </c>
      <c r="I105" s="14"/>
    </row>
    <row r="106" spans="1:9" ht="36.6" x14ac:dyDescent="0.3">
      <c r="A106" s="43">
        <v>700</v>
      </c>
      <c r="B106" s="53" t="s">
        <v>134</v>
      </c>
      <c r="C106" s="39" t="s">
        <v>151</v>
      </c>
      <c r="D106" s="43"/>
      <c r="E106" s="38" t="s">
        <v>40</v>
      </c>
      <c r="F106" s="40">
        <v>3034841</v>
      </c>
      <c r="G106" s="40">
        <v>2809841</v>
      </c>
      <c r="H106" s="133">
        <f>G106/F106*100</f>
        <v>92.586102533872449</v>
      </c>
      <c r="I106" s="14"/>
    </row>
    <row r="107" spans="1:9" x14ac:dyDescent="0.3">
      <c r="A107" s="43">
        <v>700</v>
      </c>
      <c r="B107" s="53" t="s">
        <v>134</v>
      </c>
      <c r="C107" s="39" t="s">
        <v>151</v>
      </c>
      <c r="D107" s="43">
        <v>540</v>
      </c>
      <c r="E107" s="38" t="s">
        <v>11</v>
      </c>
      <c r="F107" s="40">
        <v>3034841</v>
      </c>
      <c r="G107" s="40">
        <v>2809841</v>
      </c>
      <c r="H107" s="133">
        <f>G107/F107*100</f>
        <v>92.586102533872449</v>
      </c>
      <c r="I107" s="14"/>
    </row>
    <row r="108" spans="1:9" ht="24" customHeight="1" x14ac:dyDescent="0.3">
      <c r="A108" s="43"/>
      <c r="B108" s="43"/>
      <c r="C108" s="43"/>
      <c r="D108" s="43"/>
      <c r="E108" s="30" t="s">
        <v>149</v>
      </c>
      <c r="F108" s="49">
        <f>F105+F74+F65+F55+F46+F10+F100</f>
        <v>12259162.01</v>
      </c>
      <c r="G108" s="49">
        <f>G105+G74+G65+G55+G46+G10+G100</f>
        <v>8999335.6799999997</v>
      </c>
      <c r="H108" s="132">
        <f>G108/F108*100</f>
        <v>73.409060689948419</v>
      </c>
      <c r="I108" s="20"/>
    </row>
    <row r="109" spans="1:9" ht="15" customHeight="1" x14ac:dyDescent="0.3">
      <c r="A109" s="50"/>
      <c r="B109" s="50"/>
      <c r="C109" s="50"/>
      <c r="D109" s="50"/>
      <c r="E109" s="51"/>
      <c r="F109" s="52"/>
      <c r="G109" s="52"/>
      <c r="H109" s="136"/>
      <c r="I109" s="4"/>
    </row>
  </sheetData>
  <mergeCells count="12">
    <mergeCell ref="A2:H2"/>
    <mergeCell ref="G1:H1"/>
    <mergeCell ref="A9:D9"/>
    <mergeCell ref="E9:H9"/>
    <mergeCell ref="E5:E7"/>
    <mergeCell ref="F5:F7"/>
    <mergeCell ref="G5:G7"/>
    <mergeCell ref="H5:H7"/>
    <mergeCell ref="A5:A7"/>
    <mergeCell ref="B5:B7"/>
    <mergeCell ref="C5:C7"/>
    <mergeCell ref="D5:D7"/>
  </mergeCells>
  <pageMargins left="0.39374999999999999" right="0.39374999999999999" top="0.39374999999999999" bottom="0.39374999999999999" header="0" footer="0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Normal="100" zoomScaleSheetLayoutView="100" workbookViewId="0">
      <selection activeCell="E3" sqref="E1:E1048576"/>
    </sheetView>
  </sheetViews>
  <sheetFormatPr defaultColWidth="9.109375" defaultRowHeight="14.4" x14ac:dyDescent="0.3"/>
  <cols>
    <col min="1" max="1" width="50.6640625" style="44" customWidth="1"/>
    <col min="2" max="2" width="26.88671875" style="44" customWidth="1"/>
    <col min="3" max="4" width="19.88671875" style="44" customWidth="1"/>
    <col min="5" max="5" width="11.6640625" style="137" customWidth="1"/>
    <col min="6" max="6" width="9.109375" style="1" hidden="1"/>
    <col min="7" max="16384" width="9.109375" style="1"/>
  </cols>
  <sheetData>
    <row r="1" spans="1:6" ht="48.6" customHeight="1" x14ac:dyDescent="0.3">
      <c r="D1" s="156" t="s">
        <v>330</v>
      </c>
      <c r="E1" s="156"/>
    </row>
    <row r="2" spans="1:6" ht="56.4" customHeight="1" x14ac:dyDescent="0.3">
      <c r="A2" s="155" t="s">
        <v>329</v>
      </c>
      <c r="B2" s="155"/>
      <c r="C2" s="155"/>
      <c r="D2" s="155"/>
      <c r="E2" s="155"/>
      <c r="F2" s="2"/>
    </row>
    <row r="3" spans="1:6" ht="12" customHeight="1" x14ac:dyDescent="0.3">
      <c r="A3" s="45"/>
      <c r="B3" s="45"/>
      <c r="C3" s="45"/>
      <c r="D3" s="45"/>
      <c r="E3" s="128"/>
      <c r="F3" s="12"/>
    </row>
    <row r="4" spans="1:6" ht="14.1" customHeight="1" x14ac:dyDescent="0.3">
      <c r="A4" s="46"/>
      <c r="B4" s="46"/>
      <c r="C4" s="46"/>
      <c r="D4" s="46"/>
      <c r="E4" s="129" t="s">
        <v>171</v>
      </c>
      <c r="F4" s="2"/>
    </row>
    <row r="5" spans="1:6" ht="12" customHeight="1" x14ac:dyDescent="0.3">
      <c r="A5" s="168" t="s">
        <v>0</v>
      </c>
      <c r="B5" s="168" t="s">
        <v>106</v>
      </c>
      <c r="C5" s="170" t="s">
        <v>2</v>
      </c>
      <c r="D5" s="170" t="s">
        <v>3</v>
      </c>
      <c r="E5" s="166" t="s">
        <v>335</v>
      </c>
      <c r="F5" s="7"/>
    </row>
    <row r="6" spans="1:6" ht="12" customHeight="1" x14ac:dyDescent="0.3">
      <c r="A6" s="169"/>
      <c r="B6" s="169"/>
      <c r="C6" s="171"/>
      <c r="D6" s="171"/>
      <c r="E6" s="167"/>
      <c r="F6" s="7"/>
    </row>
    <row r="7" spans="1:6" ht="11.1" customHeight="1" x14ac:dyDescent="0.3">
      <c r="A7" s="169"/>
      <c r="B7" s="169"/>
      <c r="C7" s="171"/>
      <c r="D7" s="171"/>
      <c r="E7" s="167"/>
      <c r="F7" s="7"/>
    </row>
    <row r="8" spans="1:6" ht="12" customHeight="1" x14ac:dyDescent="0.3">
      <c r="A8" s="27">
        <v>1</v>
      </c>
      <c r="B8" s="28">
        <v>2</v>
      </c>
      <c r="C8" s="29" t="s">
        <v>315</v>
      </c>
      <c r="D8" s="29" t="s">
        <v>4</v>
      </c>
      <c r="E8" s="138" t="s">
        <v>5</v>
      </c>
      <c r="F8" s="8"/>
    </row>
    <row r="9" spans="1:6" ht="16.5" customHeight="1" x14ac:dyDescent="0.3">
      <c r="A9" s="22" t="s">
        <v>33</v>
      </c>
      <c r="B9" s="23" t="s">
        <v>8</v>
      </c>
      <c r="C9" s="24">
        <f>C10+C15+C17+C19+C21+C24+C26</f>
        <v>12259162.01</v>
      </c>
      <c r="D9" s="24">
        <f>D10+D15+D17+D19+D21+D24+D26</f>
        <v>8999335.6799999997</v>
      </c>
      <c r="E9" s="130">
        <f>D9/C9*100</f>
        <v>73.409060689948419</v>
      </c>
      <c r="F9" s="13"/>
    </row>
    <row r="10" spans="1:6" ht="18.600000000000001" customHeight="1" x14ac:dyDescent="0.3">
      <c r="A10" s="32" t="s">
        <v>107</v>
      </c>
      <c r="B10" s="33" t="s">
        <v>108</v>
      </c>
      <c r="C10" s="34">
        <f>C11+C12+C14+C13</f>
        <v>2083420.89</v>
      </c>
      <c r="D10" s="34">
        <f>D11+D12+D14+D13</f>
        <v>1929163.5999999999</v>
      </c>
      <c r="E10" s="130">
        <f t="shared" ref="E10:E17" si="0">D10/C10*100</f>
        <v>92.595961251017314</v>
      </c>
      <c r="F10" s="13"/>
    </row>
    <row r="11" spans="1:6" x14ac:dyDescent="0.3">
      <c r="A11" s="38" t="s">
        <v>34</v>
      </c>
      <c r="B11" s="39" t="s">
        <v>109</v>
      </c>
      <c r="C11" s="40">
        <v>763076</v>
      </c>
      <c r="D11" s="40">
        <v>750330.96</v>
      </c>
      <c r="E11" s="131">
        <f t="shared" si="0"/>
        <v>98.32978104408997</v>
      </c>
      <c r="F11" s="14"/>
    </row>
    <row r="12" spans="1:6" ht="36.6" customHeight="1" x14ac:dyDescent="0.3">
      <c r="A12" s="38" t="s">
        <v>38</v>
      </c>
      <c r="B12" s="39" t="s">
        <v>110</v>
      </c>
      <c r="C12" s="40">
        <v>1310194.8899999999</v>
      </c>
      <c r="D12" s="40">
        <v>1178682.6399999999</v>
      </c>
      <c r="E12" s="131">
        <f t="shared" si="0"/>
        <v>89.962390251728124</v>
      </c>
      <c r="F12" s="14"/>
    </row>
    <row r="13" spans="1:6" ht="19.2" customHeight="1" x14ac:dyDescent="0.3">
      <c r="A13" s="38" t="s">
        <v>275</v>
      </c>
      <c r="B13" s="39" t="s">
        <v>274</v>
      </c>
      <c r="C13" s="40">
        <v>10000</v>
      </c>
      <c r="D13" s="40">
        <v>0</v>
      </c>
      <c r="E13" s="131">
        <f t="shared" si="0"/>
        <v>0</v>
      </c>
      <c r="F13" s="14"/>
    </row>
    <row r="14" spans="1:6" x14ac:dyDescent="0.3">
      <c r="A14" s="38" t="s">
        <v>111</v>
      </c>
      <c r="B14" s="39" t="s">
        <v>112</v>
      </c>
      <c r="C14" s="40">
        <v>150</v>
      </c>
      <c r="D14" s="40">
        <v>150</v>
      </c>
      <c r="E14" s="131">
        <f t="shared" si="0"/>
        <v>100</v>
      </c>
      <c r="F14" s="14"/>
    </row>
    <row r="15" spans="1:6" x14ac:dyDescent="0.3">
      <c r="A15" s="35" t="s">
        <v>113</v>
      </c>
      <c r="B15" s="36" t="s">
        <v>114</v>
      </c>
      <c r="C15" s="37">
        <f>C16</f>
        <v>79900</v>
      </c>
      <c r="D15" s="37">
        <f>D16</f>
        <v>79900</v>
      </c>
      <c r="E15" s="135">
        <f>E16</f>
        <v>100</v>
      </c>
      <c r="F15" s="15">
        <f>F16</f>
        <v>0</v>
      </c>
    </row>
    <row r="16" spans="1:6" x14ac:dyDescent="0.3">
      <c r="A16" s="38" t="s">
        <v>115</v>
      </c>
      <c r="B16" s="39" t="s">
        <v>116</v>
      </c>
      <c r="C16" s="40">
        <v>79900</v>
      </c>
      <c r="D16" s="40">
        <v>79900</v>
      </c>
      <c r="E16" s="131">
        <f t="shared" si="0"/>
        <v>100</v>
      </c>
      <c r="F16" s="14"/>
    </row>
    <row r="17" spans="1:6" ht="25.2" customHeight="1" x14ac:dyDescent="0.3">
      <c r="A17" s="35" t="s">
        <v>118</v>
      </c>
      <c r="B17" s="36" t="s">
        <v>117</v>
      </c>
      <c r="C17" s="37">
        <f>C18</f>
        <v>97071.49</v>
      </c>
      <c r="D17" s="37">
        <f>D18</f>
        <v>76783.67</v>
      </c>
      <c r="E17" s="130">
        <f t="shared" si="0"/>
        <v>79.10012507276852</v>
      </c>
      <c r="F17" s="14"/>
    </row>
    <row r="18" spans="1:6" x14ac:dyDescent="0.3">
      <c r="A18" s="38" t="s">
        <v>119</v>
      </c>
      <c r="B18" s="39" t="s">
        <v>120</v>
      </c>
      <c r="C18" s="40">
        <v>97071.49</v>
      </c>
      <c r="D18" s="40">
        <v>76783.67</v>
      </c>
      <c r="E18" s="131">
        <f>D18/C18*100</f>
        <v>79.10012507276852</v>
      </c>
      <c r="F18" s="14"/>
    </row>
    <row r="19" spans="1:6" x14ac:dyDescent="0.3">
      <c r="A19" s="35" t="s">
        <v>121</v>
      </c>
      <c r="B19" s="36" t="s">
        <v>122</v>
      </c>
      <c r="C19" s="37">
        <f>C20</f>
        <v>5027726.96</v>
      </c>
      <c r="D19" s="37">
        <f>D20</f>
        <v>2415427.7999999998</v>
      </c>
      <c r="E19" s="132">
        <f t="shared" ref="E19:E27" si="1">D19/C19*100</f>
        <v>48.04214348187277</v>
      </c>
      <c r="F19" s="14"/>
    </row>
    <row r="20" spans="1:6" x14ac:dyDescent="0.3">
      <c r="A20" s="38" t="s">
        <v>123</v>
      </c>
      <c r="B20" s="39" t="s">
        <v>124</v>
      </c>
      <c r="C20" s="40">
        <v>5027726.96</v>
      </c>
      <c r="D20" s="40">
        <v>2415427.7999999998</v>
      </c>
      <c r="E20" s="133">
        <f t="shared" si="1"/>
        <v>48.04214348187277</v>
      </c>
      <c r="F20" s="14"/>
    </row>
    <row r="21" spans="1:6" x14ac:dyDescent="0.3">
      <c r="A21" s="35" t="s">
        <v>125</v>
      </c>
      <c r="B21" s="36" t="s">
        <v>126</v>
      </c>
      <c r="C21" s="37">
        <f>C22+C23</f>
        <v>1760334.47</v>
      </c>
      <c r="D21" s="37">
        <f>D22+D23</f>
        <v>1519020.16</v>
      </c>
      <c r="E21" s="132">
        <f t="shared" si="1"/>
        <v>86.291564806999432</v>
      </c>
      <c r="F21" s="14"/>
    </row>
    <row r="22" spans="1:6" x14ac:dyDescent="0.3">
      <c r="A22" s="38" t="s">
        <v>127</v>
      </c>
      <c r="B22" s="39" t="s">
        <v>129</v>
      </c>
      <c r="C22" s="40">
        <v>88500</v>
      </c>
      <c r="D22" s="40">
        <v>50884.4</v>
      </c>
      <c r="E22" s="133">
        <f t="shared" si="1"/>
        <v>57.496497175141251</v>
      </c>
      <c r="F22" s="14"/>
    </row>
    <row r="23" spans="1:6" x14ac:dyDescent="0.3">
      <c r="A23" s="38" t="s">
        <v>128</v>
      </c>
      <c r="B23" s="39" t="s">
        <v>130</v>
      </c>
      <c r="C23" s="40">
        <v>1671834.47</v>
      </c>
      <c r="D23" s="40">
        <v>1468135.76</v>
      </c>
      <c r="E23" s="133">
        <f t="shared" si="1"/>
        <v>87.815856554267597</v>
      </c>
      <c r="F23" s="14"/>
    </row>
    <row r="24" spans="1:6" x14ac:dyDescent="0.3">
      <c r="A24" s="35" t="s">
        <v>202</v>
      </c>
      <c r="B24" s="36" t="s">
        <v>201</v>
      </c>
      <c r="C24" s="37">
        <f>C25</f>
        <v>175867.2</v>
      </c>
      <c r="D24" s="37">
        <f>D25</f>
        <v>169199.45</v>
      </c>
      <c r="E24" s="132">
        <f t="shared" si="1"/>
        <v>96.208644932085122</v>
      </c>
      <c r="F24" s="14"/>
    </row>
    <row r="25" spans="1:6" x14ac:dyDescent="0.3">
      <c r="A25" s="38" t="s">
        <v>221</v>
      </c>
      <c r="B25" s="39" t="s">
        <v>220</v>
      </c>
      <c r="C25" s="40">
        <v>175867.2</v>
      </c>
      <c r="D25" s="40">
        <v>169199.45</v>
      </c>
      <c r="E25" s="133">
        <f t="shared" si="1"/>
        <v>96.208644932085122</v>
      </c>
      <c r="F25" s="14"/>
    </row>
    <row r="26" spans="1:6" ht="36" customHeight="1" x14ac:dyDescent="0.3">
      <c r="A26" s="35" t="s">
        <v>131</v>
      </c>
      <c r="B26" s="36" t="s">
        <v>132</v>
      </c>
      <c r="C26" s="37">
        <f>C27</f>
        <v>3034841</v>
      </c>
      <c r="D26" s="37">
        <f>D27</f>
        <v>2809841</v>
      </c>
      <c r="E26" s="132">
        <f t="shared" si="1"/>
        <v>92.586102533872449</v>
      </c>
      <c r="F26" s="14"/>
    </row>
    <row r="27" spans="1:6" x14ac:dyDescent="0.3">
      <c r="A27" s="38" t="s">
        <v>133</v>
      </c>
      <c r="B27" s="39" t="s">
        <v>134</v>
      </c>
      <c r="C27" s="40">
        <v>3034841</v>
      </c>
      <c r="D27" s="40">
        <v>2809841</v>
      </c>
      <c r="E27" s="133">
        <f t="shared" si="1"/>
        <v>92.586102533872449</v>
      </c>
      <c r="F27" s="14"/>
    </row>
    <row r="28" spans="1:6" ht="15" customHeight="1" x14ac:dyDescent="0.3">
      <c r="A28" s="51"/>
      <c r="B28" s="52"/>
      <c r="C28" s="52"/>
      <c r="D28" s="52"/>
      <c r="E28" s="136"/>
      <c r="F28" s="4"/>
    </row>
  </sheetData>
  <mergeCells count="7">
    <mergeCell ref="D1:E1"/>
    <mergeCell ref="A2:E2"/>
    <mergeCell ref="E5:E7"/>
    <mergeCell ref="A5:A7"/>
    <mergeCell ref="B5:B7"/>
    <mergeCell ref="C5:C7"/>
    <mergeCell ref="D5:D7"/>
  </mergeCells>
  <pageMargins left="0.39374999999999999" right="0.39374999999999999" top="0.39374999999999999" bottom="0.39374999999999999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Normal="100" zoomScaleSheetLayoutView="100" workbookViewId="0">
      <selection activeCell="B10" sqref="B10:D10"/>
    </sheetView>
  </sheetViews>
  <sheetFormatPr defaultColWidth="9.109375" defaultRowHeight="14.4" x14ac:dyDescent="0.3"/>
  <cols>
    <col min="1" max="1" width="12.33203125" style="44" customWidth="1"/>
    <col min="2" max="2" width="50.6640625" style="44" customWidth="1"/>
    <col min="3" max="3" width="19.88671875" style="44" customWidth="1"/>
    <col min="4" max="4" width="14.44140625" style="44" customWidth="1"/>
    <col min="5" max="16384" width="9.109375" style="1"/>
  </cols>
  <sheetData>
    <row r="1" spans="1:5" ht="49.8" customHeight="1" x14ac:dyDescent="0.3">
      <c r="B1" s="61"/>
      <c r="C1" s="156" t="s">
        <v>328</v>
      </c>
      <c r="D1" s="156"/>
      <c r="E1" s="17"/>
    </row>
    <row r="2" spans="1:5" ht="48.6" customHeight="1" x14ac:dyDescent="0.3">
      <c r="A2" s="184" t="s">
        <v>338</v>
      </c>
      <c r="B2" s="184"/>
      <c r="C2" s="184"/>
      <c r="D2" s="184"/>
    </row>
    <row r="3" spans="1:5" ht="13.2" customHeight="1" x14ac:dyDescent="0.3">
      <c r="B3" s="62"/>
      <c r="C3" s="62"/>
      <c r="D3" s="62"/>
    </row>
    <row r="4" spans="1:5" ht="15" customHeight="1" x14ac:dyDescent="0.3">
      <c r="B4" s="182" t="s">
        <v>171</v>
      </c>
      <c r="C4" s="183"/>
      <c r="D4" s="183"/>
    </row>
    <row r="5" spans="1:5" ht="33.6" customHeight="1" x14ac:dyDescent="0.3">
      <c r="A5" s="55" t="s">
        <v>84</v>
      </c>
      <c r="B5" s="176" t="s">
        <v>0</v>
      </c>
      <c r="C5" s="176" t="s">
        <v>1</v>
      </c>
      <c r="D5" s="179" t="s">
        <v>3</v>
      </c>
    </row>
    <row r="6" spans="1:5" ht="17.399999999999999" hidden="1" customHeight="1" x14ac:dyDescent="0.3">
      <c r="A6" s="127"/>
      <c r="B6" s="177"/>
      <c r="C6" s="177"/>
      <c r="D6" s="180"/>
    </row>
    <row r="7" spans="1:5" ht="46.95" hidden="1" customHeight="1" x14ac:dyDescent="0.3">
      <c r="A7" s="127"/>
      <c r="B7" s="177"/>
      <c r="C7" s="177"/>
      <c r="D7" s="180"/>
    </row>
    <row r="8" spans="1:5" ht="12" customHeight="1" x14ac:dyDescent="0.3">
      <c r="A8" s="43" t="s">
        <v>85</v>
      </c>
      <c r="B8" s="178"/>
      <c r="C8" s="178"/>
      <c r="D8" s="181"/>
    </row>
    <row r="9" spans="1:5" ht="15.6" customHeight="1" x14ac:dyDescent="0.3">
      <c r="A9" s="56">
        <v>1</v>
      </c>
      <c r="B9" s="57">
        <v>2</v>
      </c>
      <c r="C9" s="58">
        <v>4</v>
      </c>
      <c r="D9" s="59" t="s">
        <v>5</v>
      </c>
    </row>
    <row r="10" spans="1:5" ht="15.6" customHeight="1" x14ac:dyDescent="0.3">
      <c r="A10" s="54" t="s">
        <v>86</v>
      </c>
      <c r="B10" s="154" t="s">
        <v>87</v>
      </c>
      <c r="C10" s="154"/>
      <c r="D10" s="154"/>
    </row>
    <row r="11" spans="1:5" ht="24.6" customHeight="1" x14ac:dyDescent="0.3">
      <c r="A11" s="53" t="s">
        <v>86</v>
      </c>
      <c r="B11" s="63" t="s">
        <v>10</v>
      </c>
      <c r="C11" s="64" t="s">
        <v>88</v>
      </c>
      <c r="D11" s="65">
        <v>1843100</v>
      </c>
    </row>
    <row r="12" spans="1:5" ht="27.6" customHeight="1" x14ac:dyDescent="0.3">
      <c r="A12" s="53" t="s">
        <v>86</v>
      </c>
      <c r="B12" s="63" t="s">
        <v>165</v>
      </c>
      <c r="C12" s="64" t="s">
        <v>89</v>
      </c>
      <c r="D12" s="65">
        <v>2523341</v>
      </c>
    </row>
    <row r="13" spans="1:5" ht="15.6" customHeight="1" x14ac:dyDescent="0.3">
      <c r="A13" s="54" t="s">
        <v>90</v>
      </c>
      <c r="B13" s="154" t="s">
        <v>91</v>
      </c>
      <c r="C13" s="154"/>
      <c r="D13" s="154"/>
    </row>
    <row r="14" spans="1:5" ht="51.6" customHeight="1" x14ac:dyDescent="0.3">
      <c r="A14" s="53" t="s">
        <v>90</v>
      </c>
      <c r="B14" s="63" t="s">
        <v>14</v>
      </c>
      <c r="C14" s="64" t="s">
        <v>96</v>
      </c>
      <c r="D14" s="65">
        <v>730240.65</v>
      </c>
    </row>
    <row r="15" spans="1:5" ht="59.4" customHeight="1" x14ac:dyDescent="0.3">
      <c r="A15" s="53" t="s">
        <v>90</v>
      </c>
      <c r="B15" s="63" t="s">
        <v>15</v>
      </c>
      <c r="C15" s="64" t="s">
        <v>95</v>
      </c>
      <c r="D15" s="65">
        <v>5367.46</v>
      </c>
    </row>
    <row r="16" spans="1:5" ht="42.6" customHeight="1" x14ac:dyDescent="0.3">
      <c r="A16" s="53" t="s">
        <v>90</v>
      </c>
      <c r="B16" s="63" t="s">
        <v>16</v>
      </c>
      <c r="C16" s="64" t="s">
        <v>94</v>
      </c>
      <c r="D16" s="65">
        <v>975603.98</v>
      </c>
    </row>
    <row r="17" spans="1:4" ht="49.2" customHeight="1" x14ac:dyDescent="0.3">
      <c r="A17" s="53" t="s">
        <v>90</v>
      </c>
      <c r="B17" s="63" t="s">
        <v>82</v>
      </c>
      <c r="C17" s="64" t="s">
        <v>93</v>
      </c>
      <c r="D17" s="65">
        <v>-106933.39</v>
      </c>
    </row>
    <row r="18" spans="1:4" ht="16.2" customHeight="1" x14ac:dyDescent="0.3">
      <c r="A18" s="47">
        <v>182</v>
      </c>
      <c r="B18" s="172" t="s">
        <v>92</v>
      </c>
      <c r="C18" s="172"/>
      <c r="D18" s="172"/>
    </row>
    <row r="19" spans="1:4" ht="62.4" customHeight="1" x14ac:dyDescent="0.3">
      <c r="A19" s="43">
        <v>182</v>
      </c>
      <c r="B19" s="63" t="s">
        <v>18</v>
      </c>
      <c r="C19" s="64" t="s">
        <v>97</v>
      </c>
      <c r="D19" s="65">
        <v>332510.61</v>
      </c>
    </row>
    <row r="20" spans="1:4" ht="66" customHeight="1" x14ac:dyDescent="0.3">
      <c r="A20" s="43">
        <v>182</v>
      </c>
      <c r="B20" s="66" t="s">
        <v>168</v>
      </c>
      <c r="C20" s="64" t="s">
        <v>169</v>
      </c>
      <c r="D20" s="65">
        <v>1782.22</v>
      </c>
    </row>
    <row r="21" spans="1:4" ht="36" customHeight="1" x14ac:dyDescent="0.3">
      <c r="A21" s="43">
        <v>182</v>
      </c>
      <c r="B21" s="63" t="s">
        <v>19</v>
      </c>
      <c r="C21" s="64" t="s">
        <v>98</v>
      </c>
      <c r="D21" s="65">
        <v>2519.35</v>
      </c>
    </row>
    <row r="22" spans="1:4" ht="19.95" customHeight="1" x14ac:dyDescent="0.3">
      <c r="A22" s="43">
        <v>182</v>
      </c>
      <c r="B22" s="67" t="s">
        <v>265</v>
      </c>
      <c r="C22" s="64" t="s">
        <v>266</v>
      </c>
      <c r="D22" s="65">
        <v>1355.91</v>
      </c>
    </row>
    <row r="23" spans="1:4" ht="36.6" customHeight="1" x14ac:dyDescent="0.3">
      <c r="A23" s="43">
        <v>182</v>
      </c>
      <c r="B23" s="63" t="s">
        <v>22</v>
      </c>
      <c r="C23" s="64" t="s">
        <v>99</v>
      </c>
      <c r="D23" s="65">
        <v>268176.09000000003</v>
      </c>
    </row>
    <row r="24" spans="1:4" ht="28.95" customHeight="1" x14ac:dyDescent="0.3">
      <c r="A24" s="43">
        <v>182</v>
      </c>
      <c r="B24" s="63" t="s">
        <v>25</v>
      </c>
      <c r="C24" s="64" t="s">
        <v>100</v>
      </c>
      <c r="D24" s="65">
        <v>16490.8</v>
      </c>
    </row>
    <row r="25" spans="1:4" ht="28.2" customHeight="1" x14ac:dyDescent="0.3">
      <c r="A25" s="43">
        <v>182</v>
      </c>
      <c r="B25" s="63" t="s">
        <v>27</v>
      </c>
      <c r="C25" s="64" t="s">
        <v>101</v>
      </c>
      <c r="D25" s="65">
        <v>351950.7</v>
      </c>
    </row>
    <row r="26" spans="1:4" ht="16.2" customHeight="1" x14ac:dyDescent="0.3">
      <c r="A26" s="47">
        <v>700</v>
      </c>
      <c r="B26" s="172" t="s">
        <v>314</v>
      </c>
      <c r="C26" s="172"/>
      <c r="D26" s="172"/>
    </row>
    <row r="27" spans="1:4" ht="50.4" customHeight="1" x14ac:dyDescent="0.3">
      <c r="A27" s="43">
        <v>700</v>
      </c>
      <c r="B27" s="68" t="s">
        <v>295</v>
      </c>
      <c r="C27" s="68" t="s">
        <v>294</v>
      </c>
      <c r="D27" s="65">
        <v>100</v>
      </c>
    </row>
    <row r="28" spans="1:4" ht="59.4" customHeight="1" x14ac:dyDescent="0.3">
      <c r="A28" s="43">
        <v>700</v>
      </c>
      <c r="B28" s="63" t="s">
        <v>29</v>
      </c>
      <c r="C28" s="64" t="s">
        <v>186</v>
      </c>
      <c r="D28" s="65">
        <v>256429.47</v>
      </c>
    </row>
    <row r="29" spans="1:4" ht="45" customHeight="1" x14ac:dyDescent="0.3">
      <c r="A29" s="43">
        <v>700</v>
      </c>
      <c r="B29" s="63" t="s">
        <v>30</v>
      </c>
      <c r="C29" s="64" t="s">
        <v>102</v>
      </c>
      <c r="D29" s="65">
        <v>471714.53</v>
      </c>
    </row>
    <row r="30" spans="1:4" ht="33" customHeight="1" x14ac:dyDescent="0.3">
      <c r="A30" s="43">
        <v>700</v>
      </c>
      <c r="B30" s="63" t="s">
        <v>83</v>
      </c>
      <c r="C30" s="64" t="s">
        <v>103</v>
      </c>
      <c r="D30" s="65">
        <v>79900</v>
      </c>
    </row>
    <row r="31" spans="1:4" ht="53.4" customHeight="1" x14ac:dyDescent="0.3">
      <c r="A31" s="43">
        <v>700</v>
      </c>
      <c r="B31" s="63" t="s">
        <v>31</v>
      </c>
      <c r="C31" s="64" t="s">
        <v>104</v>
      </c>
      <c r="D31" s="65">
        <v>150</v>
      </c>
    </row>
    <row r="32" spans="1:4" ht="53.4" customHeight="1" x14ac:dyDescent="0.3">
      <c r="A32" s="43">
        <v>700</v>
      </c>
      <c r="B32" s="69" t="s">
        <v>182</v>
      </c>
      <c r="C32" s="64" t="s">
        <v>187</v>
      </c>
      <c r="D32" s="65">
        <v>88119</v>
      </c>
    </row>
    <row r="33" spans="1:4" ht="53.4" customHeight="1" x14ac:dyDescent="0.3">
      <c r="A33" s="43">
        <v>700</v>
      </c>
      <c r="B33" s="69" t="s">
        <v>185</v>
      </c>
      <c r="C33" s="64" t="s">
        <v>188</v>
      </c>
      <c r="D33" s="65">
        <v>21617.53</v>
      </c>
    </row>
    <row r="34" spans="1:4" ht="53.4" customHeight="1" x14ac:dyDescent="0.3">
      <c r="A34" s="43">
        <v>700</v>
      </c>
      <c r="B34" s="69" t="s">
        <v>292</v>
      </c>
      <c r="C34" s="64" t="s">
        <v>293</v>
      </c>
      <c r="D34" s="65">
        <v>17662.91</v>
      </c>
    </row>
    <row r="35" spans="1:4" ht="53.4" customHeight="1" x14ac:dyDescent="0.3">
      <c r="A35" s="43">
        <v>700</v>
      </c>
      <c r="B35" s="67" t="s">
        <v>32</v>
      </c>
      <c r="C35" s="64" t="s">
        <v>167</v>
      </c>
      <c r="D35" s="65">
        <v>133142.25</v>
      </c>
    </row>
    <row r="36" spans="1:4" ht="37.200000000000003" customHeight="1" x14ac:dyDescent="0.3">
      <c r="A36" s="43">
        <v>700</v>
      </c>
      <c r="B36" s="67" t="s">
        <v>267</v>
      </c>
      <c r="C36" s="64" t="s">
        <v>268</v>
      </c>
      <c r="D36" s="65">
        <v>-43.9</v>
      </c>
    </row>
    <row r="37" spans="1:4" ht="16.2" customHeight="1" x14ac:dyDescent="0.3">
      <c r="A37" s="173" t="s">
        <v>105</v>
      </c>
      <c r="B37" s="174"/>
      <c r="C37" s="175"/>
      <c r="D37" s="70">
        <f>SUM(D11:D36)</f>
        <v>8014297.1699999999</v>
      </c>
    </row>
    <row r="38" spans="1:4" x14ac:dyDescent="0.3">
      <c r="A38" s="60"/>
    </row>
    <row r="39" spans="1:4" x14ac:dyDescent="0.3">
      <c r="B39" s="71"/>
      <c r="C39" s="71"/>
      <c r="D39" s="71"/>
    </row>
  </sheetData>
  <mergeCells count="11">
    <mergeCell ref="C1:D1"/>
    <mergeCell ref="B13:D13"/>
    <mergeCell ref="B18:D18"/>
    <mergeCell ref="B26:D26"/>
    <mergeCell ref="A37:C37"/>
    <mergeCell ref="B10:D10"/>
    <mergeCell ref="B5:B8"/>
    <mergeCell ref="C5:C8"/>
    <mergeCell ref="D5:D8"/>
    <mergeCell ref="B4:D4"/>
    <mergeCell ref="A2:D2"/>
  </mergeCells>
  <pageMargins left="0.39374999999999999" right="0.39374999999999999" top="0.39374999999999999" bottom="0.39374999999999999" header="0.51180550000000002" footer="0.51180550000000002"/>
  <pageSetup paperSize="9" scale="9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zoomScaleNormal="100" zoomScaleSheetLayoutView="100" workbookViewId="0">
      <selection activeCell="A2" sqref="A2:E2"/>
    </sheetView>
  </sheetViews>
  <sheetFormatPr defaultColWidth="9.109375" defaultRowHeight="14.4" x14ac:dyDescent="0.3"/>
  <cols>
    <col min="1" max="1" width="50.6640625" style="44" customWidth="1"/>
    <col min="2" max="2" width="22.33203125" style="44" customWidth="1"/>
    <col min="3" max="3" width="15.5546875" style="44" customWidth="1"/>
    <col min="4" max="4" width="14.33203125" style="44" customWidth="1"/>
    <col min="5" max="5" width="14.44140625" style="137" customWidth="1"/>
    <col min="6" max="6" width="9.109375" style="1" hidden="1"/>
    <col min="7" max="16384" width="9.109375" style="1"/>
  </cols>
  <sheetData>
    <row r="1" spans="1:6" ht="42.6" customHeight="1" x14ac:dyDescent="0.3">
      <c r="A1" s="61"/>
      <c r="B1" s="61"/>
      <c r="C1" s="61"/>
      <c r="D1" s="156" t="s">
        <v>327</v>
      </c>
      <c r="E1" s="156"/>
      <c r="F1" s="16"/>
    </row>
    <row r="2" spans="1:6" ht="47.4" customHeight="1" x14ac:dyDescent="0.3">
      <c r="A2" s="185" t="s">
        <v>339</v>
      </c>
      <c r="B2" s="185"/>
      <c r="C2" s="185"/>
      <c r="D2" s="185"/>
      <c r="E2" s="186"/>
      <c r="F2" s="3"/>
    </row>
    <row r="3" spans="1:6" ht="15" customHeight="1" x14ac:dyDescent="0.3">
      <c r="A3" s="75"/>
      <c r="B3" s="75"/>
      <c r="C3" s="75"/>
      <c r="D3" s="75"/>
      <c r="E3" s="139" t="s">
        <v>171</v>
      </c>
      <c r="F3" s="3"/>
    </row>
    <row r="4" spans="1:6" ht="12.9" customHeight="1" x14ac:dyDescent="0.3">
      <c r="A4" s="168" t="s">
        <v>0</v>
      </c>
      <c r="B4" s="168" t="s">
        <v>1</v>
      </c>
      <c r="C4" s="170" t="s">
        <v>2</v>
      </c>
      <c r="D4" s="170" t="s">
        <v>3</v>
      </c>
      <c r="E4" s="166" t="s">
        <v>336</v>
      </c>
      <c r="F4" s="5"/>
    </row>
    <row r="5" spans="1:6" ht="12" customHeight="1" x14ac:dyDescent="0.3">
      <c r="A5" s="169"/>
      <c r="B5" s="169"/>
      <c r="C5" s="171"/>
      <c r="D5" s="171"/>
      <c r="E5" s="167"/>
      <c r="F5" s="6"/>
    </row>
    <row r="6" spans="1:6" ht="14.25" customHeight="1" x14ac:dyDescent="0.3">
      <c r="A6" s="169"/>
      <c r="B6" s="169"/>
      <c r="C6" s="171"/>
      <c r="D6" s="171"/>
      <c r="E6" s="167"/>
      <c r="F6" s="6"/>
    </row>
    <row r="7" spans="1:6" ht="14.25" customHeight="1" x14ac:dyDescent="0.3">
      <c r="A7" s="27">
        <v>1</v>
      </c>
      <c r="B7" s="76">
        <v>2</v>
      </c>
      <c r="C7" s="77" t="s">
        <v>315</v>
      </c>
      <c r="D7" s="77" t="s">
        <v>4</v>
      </c>
      <c r="E7" s="140" t="s">
        <v>5</v>
      </c>
      <c r="F7" s="6"/>
    </row>
    <row r="8" spans="1:6" ht="17.25" customHeight="1" x14ac:dyDescent="0.3">
      <c r="A8" s="22" t="s">
        <v>7</v>
      </c>
      <c r="B8" s="23"/>
      <c r="C8" s="24">
        <f>C9+C33+C41+C31+C15</f>
        <v>8144324.5300000003</v>
      </c>
      <c r="D8" s="24">
        <f>D9+D33+D41+D31+D15</f>
        <v>8014297.1699999999</v>
      </c>
      <c r="E8" s="141">
        <f>D8/C8*100</f>
        <v>98.403460477034784</v>
      </c>
      <c r="F8" s="6"/>
    </row>
    <row r="9" spans="1:6" ht="17.25" customHeight="1" x14ac:dyDescent="0.3">
      <c r="A9" s="22" t="s">
        <v>164</v>
      </c>
      <c r="B9" s="23" t="s">
        <v>52</v>
      </c>
      <c r="C9" s="24">
        <f>C10+C23+C21</f>
        <v>1222100</v>
      </c>
      <c r="D9" s="24">
        <f>D10+D23+D21</f>
        <v>974785.68</v>
      </c>
      <c r="E9" s="141">
        <f>D9/C9*100</f>
        <v>79.763168316831695</v>
      </c>
      <c r="F9" s="6"/>
    </row>
    <row r="10" spans="1:6" ht="15" customHeight="1" x14ac:dyDescent="0.3">
      <c r="A10" s="72" t="s">
        <v>17</v>
      </c>
      <c r="B10" s="73" t="s">
        <v>53</v>
      </c>
      <c r="C10" s="74">
        <f>C11</f>
        <v>174700</v>
      </c>
      <c r="D10" s="74">
        <f>D11</f>
        <v>336812.18</v>
      </c>
      <c r="E10" s="141">
        <f t="shared" ref="E10:E44" si="0">D10/C10*100</f>
        <v>192.79460789925588</v>
      </c>
      <c r="F10" s="6"/>
    </row>
    <row r="11" spans="1:6" ht="15" customHeight="1" x14ac:dyDescent="0.3">
      <c r="A11" s="63" t="s">
        <v>174</v>
      </c>
      <c r="B11" s="64" t="s">
        <v>175</v>
      </c>
      <c r="C11" s="78">
        <v>174700</v>
      </c>
      <c r="D11" s="78">
        <v>336812.18</v>
      </c>
      <c r="E11" s="141">
        <f t="shared" si="0"/>
        <v>192.79460789925588</v>
      </c>
      <c r="F11" s="6"/>
    </row>
    <row r="12" spans="1:6" ht="60.6" customHeight="1" x14ac:dyDescent="0.3">
      <c r="A12" s="63" t="s">
        <v>18</v>
      </c>
      <c r="B12" s="64" t="s">
        <v>54</v>
      </c>
      <c r="C12" s="65">
        <v>173020</v>
      </c>
      <c r="D12" s="65">
        <v>332510.61</v>
      </c>
      <c r="E12" s="141">
        <f t="shared" si="0"/>
        <v>192.18044734712748</v>
      </c>
      <c r="F12" s="6"/>
    </row>
    <row r="13" spans="1:6" ht="69" customHeight="1" x14ac:dyDescent="0.3">
      <c r="A13" s="79" t="s">
        <v>168</v>
      </c>
      <c r="B13" s="64" t="s">
        <v>166</v>
      </c>
      <c r="C13" s="65">
        <v>600</v>
      </c>
      <c r="D13" s="65">
        <v>1782.22</v>
      </c>
      <c r="E13" s="141">
        <v>0</v>
      </c>
      <c r="F13" s="6"/>
    </row>
    <row r="14" spans="1:6" ht="36.6" customHeight="1" x14ac:dyDescent="0.3">
      <c r="A14" s="63" t="s">
        <v>19</v>
      </c>
      <c r="B14" s="64" t="s">
        <v>55</v>
      </c>
      <c r="C14" s="65">
        <v>1080</v>
      </c>
      <c r="D14" s="65">
        <v>2519.35</v>
      </c>
      <c r="E14" s="141">
        <f>D14/C14*100</f>
        <v>233.27314814814812</v>
      </c>
      <c r="F14" s="6"/>
    </row>
    <row r="15" spans="1:6" ht="36.6" customHeight="1" x14ac:dyDescent="0.3">
      <c r="A15" s="80" t="s">
        <v>12</v>
      </c>
      <c r="B15" s="81" t="s">
        <v>56</v>
      </c>
      <c r="C15" s="82">
        <f>C16</f>
        <v>1435700</v>
      </c>
      <c r="D15" s="82">
        <f>D16</f>
        <v>1604278.7</v>
      </c>
      <c r="E15" s="141">
        <f t="shared" si="0"/>
        <v>111.74191683499338</v>
      </c>
      <c r="F15" s="6"/>
    </row>
    <row r="16" spans="1:6" ht="24" customHeight="1" x14ac:dyDescent="0.3">
      <c r="A16" s="83" t="s">
        <v>13</v>
      </c>
      <c r="B16" s="84" t="s">
        <v>57</v>
      </c>
      <c r="C16" s="85">
        <v>1435700</v>
      </c>
      <c r="D16" s="85">
        <v>1604278.7</v>
      </c>
      <c r="E16" s="142">
        <f t="shared" si="0"/>
        <v>111.74191683499338</v>
      </c>
      <c r="F16" s="6"/>
    </row>
    <row r="17" spans="1:8" ht="46.95" customHeight="1" x14ac:dyDescent="0.3">
      <c r="A17" s="63" t="s">
        <v>14</v>
      </c>
      <c r="B17" s="64" t="s">
        <v>58</v>
      </c>
      <c r="C17" s="65">
        <v>520600</v>
      </c>
      <c r="D17" s="65">
        <v>730240.65</v>
      </c>
      <c r="E17" s="141">
        <f t="shared" si="0"/>
        <v>140.26904533230888</v>
      </c>
      <c r="F17" s="6"/>
    </row>
    <row r="18" spans="1:8" ht="61.95" customHeight="1" x14ac:dyDescent="0.3">
      <c r="A18" s="63" t="s">
        <v>15</v>
      </c>
      <c r="B18" s="64" t="s">
        <v>59</v>
      </c>
      <c r="C18" s="65">
        <v>3600</v>
      </c>
      <c r="D18" s="65">
        <v>5367.46</v>
      </c>
      <c r="E18" s="141">
        <f t="shared" si="0"/>
        <v>149.09611111111113</v>
      </c>
      <c r="F18" s="6"/>
    </row>
    <row r="19" spans="1:8" ht="46.95" customHeight="1" x14ac:dyDescent="0.3">
      <c r="A19" s="63" t="s">
        <v>16</v>
      </c>
      <c r="B19" s="64" t="s">
        <v>60</v>
      </c>
      <c r="C19" s="65">
        <v>1008300</v>
      </c>
      <c r="D19" s="65">
        <v>975603.98</v>
      </c>
      <c r="E19" s="141">
        <f t="shared" si="0"/>
        <v>96.757312307844884</v>
      </c>
      <c r="F19" s="6"/>
    </row>
    <row r="20" spans="1:8" ht="46.2" customHeight="1" x14ac:dyDescent="0.3">
      <c r="A20" s="79" t="s">
        <v>176</v>
      </c>
      <c r="B20" s="64" t="s">
        <v>177</v>
      </c>
      <c r="C20" s="65">
        <v>-96800</v>
      </c>
      <c r="D20" s="65">
        <v>-106933.39</v>
      </c>
      <c r="E20" s="141">
        <v>0</v>
      </c>
      <c r="F20" s="6"/>
    </row>
    <row r="21" spans="1:8" ht="13.95" customHeight="1" x14ac:dyDescent="0.3">
      <c r="A21" s="87" t="s">
        <v>269</v>
      </c>
      <c r="B21" s="73" t="s">
        <v>270</v>
      </c>
      <c r="C21" s="74">
        <f>C22</f>
        <v>5400</v>
      </c>
      <c r="D21" s="74">
        <f>D22</f>
        <v>1355.91</v>
      </c>
      <c r="E21" s="141">
        <f>D21/C21*100</f>
        <v>25.109444444444446</v>
      </c>
      <c r="F21" s="6"/>
    </row>
    <row r="22" spans="1:8" ht="19.2" customHeight="1" x14ac:dyDescent="0.3">
      <c r="A22" s="66" t="s">
        <v>265</v>
      </c>
      <c r="B22" s="64" t="s">
        <v>271</v>
      </c>
      <c r="C22" s="65">
        <v>5400</v>
      </c>
      <c r="D22" s="65">
        <v>1355.91</v>
      </c>
      <c r="E22" s="142">
        <f>D22/C22*100</f>
        <v>25.109444444444446</v>
      </c>
      <c r="F22" s="6"/>
    </row>
    <row r="23" spans="1:8" ht="15" customHeight="1" x14ac:dyDescent="0.3">
      <c r="A23" s="72" t="s">
        <v>20</v>
      </c>
      <c r="B23" s="73" t="s">
        <v>61</v>
      </c>
      <c r="C23" s="74">
        <f>C24+C26</f>
        <v>1042000</v>
      </c>
      <c r="D23" s="74">
        <f>D24+D26</f>
        <v>636617.59000000008</v>
      </c>
      <c r="E23" s="141">
        <f t="shared" si="0"/>
        <v>61.095738003838783</v>
      </c>
      <c r="F23" s="6"/>
      <c r="H23" s="9"/>
    </row>
    <row r="24" spans="1:8" ht="12.6" customHeight="1" x14ac:dyDescent="0.3">
      <c r="A24" s="63" t="s">
        <v>21</v>
      </c>
      <c r="B24" s="64" t="s">
        <v>62</v>
      </c>
      <c r="C24" s="65">
        <v>389000</v>
      </c>
      <c r="D24" s="65">
        <v>268176.09000000003</v>
      </c>
      <c r="E24" s="142">
        <f t="shared" si="0"/>
        <v>68.939868894601545</v>
      </c>
      <c r="F24" s="6"/>
    </row>
    <row r="25" spans="1:8" ht="36.6" x14ac:dyDescent="0.3">
      <c r="A25" s="63" t="s">
        <v>22</v>
      </c>
      <c r="B25" s="64" t="s">
        <v>63</v>
      </c>
      <c r="C25" s="65">
        <v>389000</v>
      </c>
      <c r="D25" s="65">
        <v>268176.09000000003</v>
      </c>
      <c r="E25" s="142">
        <f t="shared" si="0"/>
        <v>68.939868894601545</v>
      </c>
      <c r="F25" s="6"/>
    </row>
    <row r="26" spans="1:8" x14ac:dyDescent="0.3">
      <c r="A26" s="63" t="s">
        <v>23</v>
      </c>
      <c r="B26" s="64" t="s">
        <v>64</v>
      </c>
      <c r="C26" s="65">
        <v>653000</v>
      </c>
      <c r="D26" s="65">
        <v>368441.5</v>
      </c>
      <c r="E26" s="142">
        <f t="shared" si="0"/>
        <v>56.4228943338438</v>
      </c>
      <c r="F26" s="6"/>
    </row>
    <row r="27" spans="1:8" x14ac:dyDescent="0.3">
      <c r="A27" s="63" t="s">
        <v>24</v>
      </c>
      <c r="B27" s="64" t="s">
        <v>65</v>
      </c>
      <c r="C27" s="65">
        <v>28000</v>
      </c>
      <c r="D27" s="65">
        <v>16490.8</v>
      </c>
      <c r="E27" s="142">
        <f t="shared" si="0"/>
        <v>58.895714285714284</v>
      </c>
      <c r="F27" s="6"/>
    </row>
    <row r="28" spans="1:8" ht="24.6" x14ac:dyDescent="0.3">
      <c r="A28" s="63" t="s">
        <v>25</v>
      </c>
      <c r="B28" s="64" t="s">
        <v>66</v>
      </c>
      <c r="C28" s="65">
        <v>28000</v>
      </c>
      <c r="D28" s="65">
        <v>16490.8</v>
      </c>
      <c r="E28" s="141">
        <f t="shared" si="0"/>
        <v>58.895714285714284</v>
      </c>
      <c r="F28" s="6"/>
    </row>
    <row r="29" spans="1:8" x14ac:dyDescent="0.3">
      <c r="A29" s="63" t="s">
        <v>26</v>
      </c>
      <c r="B29" s="64" t="s">
        <v>67</v>
      </c>
      <c r="C29" s="65">
        <v>625000</v>
      </c>
      <c r="D29" s="65">
        <v>351950.7</v>
      </c>
      <c r="E29" s="142">
        <f t="shared" si="0"/>
        <v>56.312112000000006</v>
      </c>
      <c r="F29" s="6"/>
    </row>
    <row r="30" spans="1:8" ht="25.95" customHeight="1" x14ac:dyDescent="0.3">
      <c r="A30" s="63" t="s">
        <v>27</v>
      </c>
      <c r="B30" s="64" t="s">
        <v>68</v>
      </c>
      <c r="C30" s="65">
        <v>625000</v>
      </c>
      <c r="D30" s="65">
        <v>351950.7</v>
      </c>
      <c r="E30" s="141">
        <f t="shared" si="0"/>
        <v>56.312112000000006</v>
      </c>
      <c r="F30" s="6"/>
    </row>
    <row r="31" spans="1:8" ht="25.95" customHeight="1" x14ac:dyDescent="0.3">
      <c r="A31" s="72" t="s">
        <v>28</v>
      </c>
      <c r="B31" s="73" t="s">
        <v>69</v>
      </c>
      <c r="C31" s="74">
        <f>C32</f>
        <v>242500</v>
      </c>
      <c r="D31" s="74">
        <f>D32</f>
        <v>256529.47</v>
      </c>
      <c r="E31" s="141">
        <f t="shared" si="0"/>
        <v>105.78534845360825</v>
      </c>
      <c r="F31" s="6"/>
    </row>
    <row r="32" spans="1:8" ht="59.4" customHeight="1" x14ac:dyDescent="0.3">
      <c r="A32" s="63" t="s">
        <v>29</v>
      </c>
      <c r="B32" s="64" t="s">
        <v>70</v>
      </c>
      <c r="C32" s="65">
        <v>242500</v>
      </c>
      <c r="D32" s="65">
        <v>256529.47</v>
      </c>
      <c r="E32" s="141">
        <f t="shared" si="0"/>
        <v>105.78534845360825</v>
      </c>
      <c r="F32" s="6"/>
    </row>
    <row r="33" spans="1:6" ht="18" customHeight="1" x14ac:dyDescent="0.3">
      <c r="A33" s="72" t="s">
        <v>9</v>
      </c>
      <c r="B33" s="73" t="s">
        <v>178</v>
      </c>
      <c r="C33" s="74">
        <f>C34</f>
        <v>4366441</v>
      </c>
      <c r="D33" s="74">
        <f>D34</f>
        <v>4366441</v>
      </c>
      <c r="E33" s="141">
        <f t="shared" si="0"/>
        <v>100</v>
      </c>
      <c r="F33" s="6"/>
    </row>
    <row r="34" spans="1:6" ht="28.95" customHeight="1" x14ac:dyDescent="0.3">
      <c r="A34" s="88" t="s">
        <v>179</v>
      </c>
      <c r="B34" s="89" t="s">
        <v>180</v>
      </c>
      <c r="C34" s="74">
        <f>C35+C38</f>
        <v>4366441</v>
      </c>
      <c r="D34" s="74">
        <f>D35+D38</f>
        <v>4366441</v>
      </c>
      <c r="E34" s="141">
        <f t="shared" si="0"/>
        <v>100</v>
      </c>
      <c r="F34" s="6"/>
    </row>
    <row r="35" spans="1:6" ht="19.95" customHeight="1" x14ac:dyDescent="0.3">
      <c r="A35" s="66" t="s">
        <v>189</v>
      </c>
      <c r="B35" s="64" t="s">
        <v>190</v>
      </c>
      <c r="C35" s="65">
        <v>1843100</v>
      </c>
      <c r="D35" s="65">
        <v>1843100</v>
      </c>
      <c r="E35" s="142">
        <f t="shared" si="0"/>
        <v>100</v>
      </c>
      <c r="F35" s="6"/>
    </row>
    <row r="36" spans="1:6" ht="15" customHeight="1" x14ac:dyDescent="0.3">
      <c r="A36" s="66" t="s">
        <v>191</v>
      </c>
      <c r="B36" s="64" t="s">
        <v>194</v>
      </c>
      <c r="C36" s="65">
        <v>1843100</v>
      </c>
      <c r="D36" s="65">
        <v>1843100</v>
      </c>
      <c r="E36" s="142">
        <f t="shared" si="0"/>
        <v>100</v>
      </c>
      <c r="F36" s="6"/>
    </row>
    <row r="37" spans="1:6" ht="25.95" customHeight="1" x14ac:dyDescent="0.3">
      <c r="A37" s="66" t="s">
        <v>193</v>
      </c>
      <c r="B37" s="64" t="s">
        <v>192</v>
      </c>
      <c r="C37" s="65">
        <v>1843100</v>
      </c>
      <c r="D37" s="65">
        <v>1843100</v>
      </c>
      <c r="E37" s="142">
        <f t="shared" si="0"/>
        <v>100</v>
      </c>
      <c r="F37" s="6"/>
    </row>
    <row r="38" spans="1:6" ht="19.95" customHeight="1" x14ac:dyDescent="0.3">
      <c r="A38" s="66" t="s">
        <v>195</v>
      </c>
      <c r="B38" s="64" t="s">
        <v>196</v>
      </c>
      <c r="C38" s="65">
        <v>2523341</v>
      </c>
      <c r="D38" s="65">
        <v>2523341</v>
      </c>
      <c r="E38" s="142">
        <f t="shared" si="0"/>
        <v>100</v>
      </c>
      <c r="F38" s="6"/>
    </row>
    <row r="39" spans="1:6" ht="14.4" customHeight="1" x14ac:dyDescent="0.3">
      <c r="A39" s="66" t="s">
        <v>317</v>
      </c>
      <c r="B39" s="64" t="s">
        <v>197</v>
      </c>
      <c r="C39" s="65">
        <v>2523341</v>
      </c>
      <c r="D39" s="65">
        <v>2523341</v>
      </c>
      <c r="E39" s="142">
        <f t="shared" si="0"/>
        <v>100</v>
      </c>
      <c r="F39" s="6"/>
    </row>
    <row r="40" spans="1:6" ht="31.2" customHeight="1" x14ac:dyDescent="0.3">
      <c r="A40" s="66" t="s">
        <v>318</v>
      </c>
      <c r="B40" s="64" t="s">
        <v>198</v>
      </c>
      <c r="C40" s="65">
        <v>2523341</v>
      </c>
      <c r="D40" s="65">
        <v>2523341</v>
      </c>
      <c r="E40" s="142">
        <f t="shared" si="0"/>
        <v>100</v>
      </c>
      <c r="F40" s="6"/>
    </row>
    <row r="41" spans="1:6" ht="17.399999999999999" customHeight="1" x14ac:dyDescent="0.3">
      <c r="A41" s="72" t="s">
        <v>199</v>
      </c>
      <c r="B41" s="73" t="s">
        <v>296</v>
      </c>
      <c r="C41" s="74">
        <f>C42+C51+C54+C48</f>
        <v>877583.53</v>
      </c>
      <c r="D41" s="74">
        <f>D42+D51+D54+D48</f>
        <v>812262.32000000007</v>
      </c>
      <c r="E41" s="143">
        <f>D41/C41*100</f>
        <v>92.556695999069177</v>
      </c>
      <c r="F41" s="6"/>
    </row>
    <row r="42" spans="1:6" ht="24" customHeight="1" x14ac:dyDescent="0.3">
      <c r="A42" s="72" t="s">
        <v>200</v>
      </c>
      <c r="B42" s="73" t="s">
        <v>297</v>
      </c>
      <c r="C42" s="74">
        <v>661583.53</v>
      </c>
      <c r="D42" s="74">
        <v>661501.06000000006</v>
      </c>
      <c r="E42" s="141">
        <f t="shared" si="0"/>
        <v>99.987534453888244</v>
      </c>
      <c r="F42" s="6"/>
    </row>
    <row r="43" spans="1:6" ht="24" customHeight="1" x14ac:dyDescent="0.3">
      <c r="A43" s="63" t="s">
        <v>319</v>
      </c>
      <c r="B43" s="64" t="s">
        <v>298</v>
      </c>
      <c r="C43" s="65">
        <v>471714.53</v>
      </c>
      <c r="D43" s="65">
        <v>471714.53</v>
      </c>
      <c r="E43" s="142">
        <f t="shared" si="0"/>
        <v>100</v>
      </c>
      <c r="F43" s="6"/>
    </row>
    <row r="44" spans="1:6" ht="46.95" customHeight="1" x14ac:dyDescent="0.3">
      <c r="A44" s="63" t="s">
        <v>181</v>
      </c>
      <c r="B44" s="64" t="s">
        <v>299</v>
      </c>
      <c r="C44" s="65">
        <v>79900</v>
      </c>
      <c r="D44" s="65">
        <v>79900</v>
      </c>
      <c r="E44" s="142">
        <f t="shared" si="0"/>
        <v>100</v>
      </c>
      <c r="F44" s="6"/>
    </row>
    <row r="45" spans="1:6" s="11" customFormat="1" ht="62.4" customHeight="1" x14ac:dyDescent="0.3">
      <c r="A45" s="90" t="s">
        <v>31</v>
      </c>
      <c r="B45" s="84" t="s">
        <v>300</v>
      </c>
      <c r="C45" s="85">
        <v>150</v>
      </c>
      <c r="D45" s="85">
        <v>150</v>
      </c>
      <c r="E45" s="144">
        <f t="shared" ref="E45:E53" si="1">D45/C45*100</f>
        <v>100</v>
      </c>
      <c r="F45" s="10"/>
    </row>
    <row r="46" spans="1:6" s="11" customFormat="1" ht="62.4" customHeight="1" x14ac:dyDescent="0.3">
      <c r="A46" s="90" t="s">
        <v>320</v>
      </c>
      <c r="B46" s="84" t="s">
        <v>301</v>
      </c>
      <c r="C46" s="85">
        <v>88119</v>
      </c>
      <c r="D46" s="85">
        <v>88119</v>
      </c>
      <c r="E46" s="144">
        <f t="shared" si="1"/>
        <v>100</v>
      </c>
      <c r="F46" s="10"/>
    </row>
    <row r="47" spans="1:6" s="11" customFormat="1" ht="62.4" customHeight="1" x14ac:dyDescent="0.3">
      <c r="A47" s="90" t="s">
        <v>308</v>
      </c>
      <c r="B47" s="84" t="s">
        <v>309</v>
      </c>
      <c r="C47" s="85">
        <v>21700</v>
      </c>
      <c r="D47" s="85">
        <v>21617.53</v>
      </c>
      <c r="E47" s="144">
        <f t="shared" si="1"/>
        <v>99.61995391705068</v>
      </c>
      <c r="F47" s="10"/>
    </row>
    <row r="48" spans="1:6" s="11" customFormat="1" ht="24" customHeight="1" x14ac:dyDescent="0.3">
      <c r="A48" s="91" t="s">
        <v>310</v>
      </c>
      <c r="B48" s="81" t="s">
        <v>311</v>
      </c>
      <c r="C48" s="92">
        <v>25000</v>
      </c>
      <c r="D48" s="92">
        <v>17662.91</v>
      </c>
      <c r="E48" s="145">
        <f t="shared" si="1"/>
        <v>70.65164</v>
      </c>
      <c r="F48" s="10"/>
    </row>
    <row r="49" spans="1:6" s="11" customFormat="1" ht="21.6" customHeight="1" x14ac:dyDescent="0.3">
      <c r="A49" s="90" t="s">
        <v>321</v>
      </c>
      <c r="B49" s="84" t="s">
        <v>312</v>
      </c>
      <c r="C49" s="85">
        <v>25000</v>
      </c>
      <c r="D49" s="85">
        <v>17662.91</v>
      </c>
      <c r="E49" s="144">
        <f t="shared" si="1"/>
        <v>70.65164</v>
      </c>
      <c r="F49" s="10"/>
    </row>
    <row r="50" spans="1:6" s="11" customFormat="1" ht="22.95" customHeight="1" x14ac:dyDescent="0.3">
      <c r="A50" s="90" t="s">
        <v>322</v>
      </c>
      <c r="B50" s="84" t="s">
        <v>313</v>
      </c>
      <c r="C50" s="85">
        <v>25000</v>
      </c>
      <c r="D50" s="85">
        <v>17662.91</v>
      </c>
      <c r="E50" s="144">
        <f t="shared" si="1"/>
        <v>70.65164</v>
      </c>
      <c r="F50" s="10"/>
    </row>
    <row r="51" spans="1:6" x14ac:dyDescent="0.3">
      <c r="A51" s="72" t="s">
        <v>183</v>
      </c>
      <c r="B51" s="73" t="s">
        <v>302</v>
      </c>
      <c r="C51" s="74">
        <f>C52</f>
        <v>191000</v>
      </c>
      <c r="D51" s="74">
        <v>133142.25</v>
      </c>
      <c r="E51" s="141">
        <f t="shared" si="1"/>
        <v>69.707984293193718</v>
      </c>
      <c r="F51" s="6"/>
    </row>
    <row r="52" spans="1:6" x14ac:dyDescent="0.3">
      <c r="A52" s="66" t="s">
        <v>184</v>
      </c>
      <c r="B52" s="64" t="s">
        <v>303</v>
      </c>
      <c r="C52" s="65">
        <v>191000</v>
      </c>
      <c r="D52" s="65">
        <v>133142.25</v>
      </c>
      <c r="E52" s="142">
        <f t="shared" si="1"/>
        <v>69.707984293193718</v>
      </c>
      <c r="F52" s="6"/>
    </row>
    <row r="53" spans="1:6" x14ac:dyDescent="0.3">
      <c r="A53" s="93" t="s">
        <v>184</v>
      </c>
      <c r="B53" s="94" t="s">
        <v>304</v>
      </c>
      <c r="C53" s="95">
        <v>191000</v>
      </c>
      <c r="D53" s="65">
        <v>133142.25</v>
      </c>
      <c r="E53" s="146">
        <f t="shared" si="1"/>
        <v>69.707984293193718</v>
      </c>
      <c r="F53" s="6"/>
    </row>
    <row r="54" spans="1:6" ht="35.4" x14ac:dyDescent="0.3">
      <c r="A54" s="25" t="s">
        <v>272</v>
      </c>
      <c r="B54" s="26" t="s">
        <v>305</v>
      </c>
      <c r="C54" s="96">
        <v>0</v>
      </c>
      <c r="D54" s="96">
        <v>-43.9</v>
      </c>
      <c r="E54" s="147">
        <v>0</v>
      </c>
    </row>
    <row r="55" spans="1:6" ht="36.6" x14ac:dyDescent="0.3">
      <c r="A55" s="97" t="s">
        <v>273</v>
      </c>
      <c r="B55" s="98" t="s">
        <v>306</v>
      </c>
      <c r="C55" s="99">
        <v>0</v>
      </c>
      <c r="D55" s="99">
        <v>-43.9</v>
      </c>
      <c r="E55" s="148">
        <v>0</v>
      </c>
    </row>
    <row r="56" spans="1:6" ht="36.6" x14ac:dyDescent="0.3">
      <c r="A56" s="97" t="s">
        <v>273</v>
      </c>
      <c r="B56" s="98" t="s">
        <v>307</v>
      </c>
      <c r="C56" s="99">
        <v>0</v>
      </c>
      <c r="D56" s="99">
        <v>-43.9</v>
      </c>
      <c r="E56" s="148">
        <v>0</v>
      </c>
    </row>
  </sheetData>
  <mergeCells count="7">
    <mergeCell ref="D1:E1"/>
    <mergeCell ref="A2:E2"/>
    <mergeCell ref="E4:E6"/>
    <mergeCell ref="A4:A6"/>
    <mergeCell ref="B4:B6"/>
    <mergeCell ref="C4:C6"/>
    <mergeCell ref="D4:D6"/>
  </mergeCells>
  <pageMargins left="0.39374999999999999" right="0.39374999999999999" top="0.39374999999999999" bottom="0.39374999999999999" header="0.51180550000000002" footer="0.51180550000000002"/>
  <pageSetup paperSize="9" scale="8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selection activeCell="M13" sqref="M13"/>
    </sheetView>
  </sheetViews>
  <sheetFormatPr defaultRowHeight="14.4" x14ac:dyDescent="0.3"/>
  <cols>
    <col min="1" max="1" width="19.88671875" style="100" customWidth="1"/>
    <col min="2" max="2" width="12.6640625" style="100" customWidth="1"/>
    <col min="3" max="3" width="21.88671875" style="100" customWidth="1"/>
    <col min="4" max="4" width="11.5546875" style="100" customWidth="1"/>
    <col min="5" max="5" width="12.5546875" style="100" customWidth="1"/>
    <col min="6" max="6" width="13.44140625" style="153" customWidth="1"/>
    <col min="8" max="8" width="10" bestFit="1" customWidth="1"/>
  </cols>
  <sheetData>
    <row r="1" spans="1:8" x14ac:dyDescent="0.3">
      <c r="E1" s="156" t="s">
        <v>326</v>
      </c>
      <c r="F1" s="156"/>
    </row>
    <row r="2" spans="1:8" ht="39" customHeight="1" x14ac:dyDescent="0.3">
      <c r="A2" s="101"/>
      <c r="B2" s="101"/>
      <c r="C2" s="102"/>
      <c r="D2" s="103"/>
      <c r="E2" s="156"/>
      <c r="F2" s="156"/>
    </row>
    <row r="3" spans="1:8" ht="65.400000000000006" customHeight="1" x14ac:dyDescent="0.3">
      <c r="A3" s="187" t="s">
        <v>341</v>
      </c>
      <c r="B3" s="187"/>
      <c r="C3" s="188"/>
      <c r="D3" s="188"/>
      <c r="E3" s="188"/>
      <c r="F3" s="188"/>
    </row>
    <row r="4" spans="1:8" ht="14.4" customHeight="1" x14ac:dyDescent="0.3">
      <c r="A4" s="104"/>
      <c r="B4" s="104"/>
      <c r="C4" s="105"/>
      <c r="D4" s="105"/>
      <c r="E4" s="105"/>
      <c r="F4" s="149"/>
    </row>
    <row r="5" spans="1:8" x14ac:dyDescent="0.3">
      <c r="A5" s="106"/>
      <c r="B5" s="106"/>
      <c r="C5" s="107"/>
      <c r="D5" s="108"/>
      <c r="E5" s="109"/>
      <c r="F5" s="150" t="s">
        <v>171</v>
      </c>
    </row>
    <row r="6" spans="1:8" x14ac:dyDescent="0.3">
      <c r="A6" s="168" t="s">
        <v>0</v>
      </c>
      <c r="B6" s="189" t="s">
        <v>79</v>
      </c>
      <c r="C6" s="168" t="s">
        <v>71</v>
      </c>
      <c r="D6" s="168" t="s">
        <v>2</v>
      </c>
      <c r="E6" s="168" t="s">
        <v>3</v>
      </c>
      <c r="F6" s="166" t="s">
        <v>340</v>
      </c>
    </row>
    <row r="7" spans="1:8" x14ac:dyDescent="0.3">
      <c r="A7" s="169"/>
      <c r="B7" s="190"/>
      <c r="C7" s="169"/>
      <c r="D7" s="169"/>
      <c r="E7" s="169"/>
      <c r="F7" s="167"/>
    </row>
    <row r="8" spans="1:8" x14ac:dyDescent="0.3">
      <c r="A8" s="169"/>
      <c r="B8" s="190"/>
      <c r="C8" s="169"/>
      <c r="D8" s="169"/>
      <c r="E8" s="169"/>
      <c r="F8" s="167"/>
    </row>
    <row r="9" spans="1:8" x14ac:dyDescent="0.3">
      <c r="A9" s="169"/>
      <c r="B9" s="190"/>
      <c r="C9" s="169"/>
      <c r="D9" s="169"/>
      <c r="E9" s="169"/>
      <c r="F9" s="167"/>
    </row>
    <row r="10" spans="1:8" ht="3.6" customHeight="1" x14ac:dyDescent="0.3">
      <c r="A10" s="169"/>
      <c r="B10" s="191"/>
      <c r="C10" s="169"/>
      <c r="D10" s="169"/>
      <c r="E10" s="169"/>
      <c r="F10" s="167"/>
    </row>
    <row r="11" spans="1:8" x14ac:dyDescent="0.3">
      <c r="A11" s="27">
        <v>1</v>
      </c>
      <c r="B11" s="27">
        <v>2</v>
      </c>
      <c r="C11" s="28">
        <v>3</v>
      </c>
      <c r="D11" s="29" t="s">
        <v>4</v>
      </c>
      <c r="E11" s="29" t="s">
        <v>5</v>
      </c>
      <c r="F11" s="138" t="s">
        <v>6</v>
      </c>
    </row>
    <row r="12" spans="1:8" ht="37.950000000000003" customHeight="1" x14ac:dyDescent="0.3">
      <c r="A12" s="30" t="s">
        <v>314</v>
      </c>
      <c r="B12" s="110">
        <v>700</v>
      </c>
      <c r="C12" s="31" t="s">
        <v>8</v>
      </c>
      <c r="D12" s="24">
        <v>4114837.48</v>
      </c>
      <c r="E12" s="24">
        <v>985038.51</v>
      </c>
      <c r="F12" s="130">
        <f>E12/D12*100</f>
        <v>23.938697817052059</v>
      </c>
    </row>
    <row r="13" spans="1:8" ht="24.6" x14ac:dyDescent="0.3">
      <c r="A13" s="111" t="s">
        <v>42</v>
      </c>
      <c r="B13" s="112">
        <v>700</v>
      </c>
      <c r="C13" s="113" t="s">
        <v>72</v>
      </c>
      <c r="D13" s="86">
        <v>4114837.48</v>
      </c>
      <c r="E13" s="86">
        <v>985038.51</v>
      </c>
      <c r="F13" s="131">
        <f t="shared" ref="F13:F21" si="0">E13/D13*100</f>
        <v>23.938697817052059</v>
      </c>
    </row>
    <row r="14" spans="1:8" ht="30.6" customHeight="1" x14ac:dyDescent="0.3">
      <c r="A14" s="114" t="s">
        <v>172</v>
      </c>
      <c r="B14" s="112">
        <v>700</v>
      </c>
      <c r="C14" s="113" t="s">
        <v>43</v>
      </c>
      <c r="D14" s="115">
        <v>-8144324.5300000003</v>
      </c>
      <c r="E14" s="115">
        <f>E15</f>
        <v>-8014297.1699999999</v>
      </c>
      <c r="F14" s="131">
        <f t="shared" si="0"/>
        <v>98.403460477034784</v>
      </c>
    </row>
    <row r="15" spans="1:8" ht="40.950000000000003" customHeight="1" x14ac:dyDescent="0.3">
      <c r="A15" s="38" t="s">
        <v>80</v>
      </c>
      <c r="B15" s="112">
        <v>700</v>
      </c>
      <c r="C15" s="113" t="s">
        <v>170</v>
      </c>
      <c r="D15" s="115">
        <v>-8144324.5300000003</v>
      </c>
      <c r="E15" s="115">
        <f>E16</f>
        <v>-8014297.1699999999</v>
      </c>
      <c r="F15" s="131">
        <f t="shared" si="0"/>
        <v>98.403460477034784</v>
      </c>
      <c r="H15" s="21"/>
    </row>
    <row r="16" spans="1:8" ht="42.6" customHeight="1" x14ac:dyDescent="0.3">
      <c r="A16" s="38" t="s">
        <v>81</v>
      </c>
      <c r="B16" s="112">
        <v>700</v>
      </c>
      <c r="C16" s="113" t="s">
        <v>75</v>
      </c>
      <c r="D16" s="115">
        <v>-8144324.5300000003</v>
      </c>
      <c r="E16" s="115">
        <f>E17</f>
        <v>-8014297.1699999999</v>
      </c>
      <c r="F16" s="131">
        <f t="shared" si="0"/>
        <v>98.403460477034784</v>
      </c>
    </row>
    <row r="17" spans="1:6" ht="48.6" customHeight="1" x14ac:dyDescent="0.3">
      <c r="A17" s="38" t="s">
        <v>46</v>
      </c>
      <c r="B17" s="112">
        <v>700</v>
      </c>
      <c r="C17" s="113" t="s">
        <v>75</v>
      </c>
      <c r="D17" s="115">
        <v>-8144324.5300000003</v>
      </c>
      <c r="E17" s="115">
        <v>-8014297.1699999999</v>
      </c>
      <c r="F17" s="131">
        <f t="shared" si="0"/>
        <v>98.403460477034784</v>
      </c>
    </row>
    <row r="18" spans="1:6" ht="25.95" customHeight="1" x14ac:dyDescent="0.3">
      <c r="A18" s="114" t="s">
        <v>173</v>
      </c>
      <c r="B18" s="112">
        <v>700</v>
      </c>
      <c r="C18" s="116" t="s">
        <v>48</v>
      </c>
      <c r="D18" s="115">
        <v>12259162.01</v>
      </c>
      <c r="E18" s="115">
        <f>E19</f>
        <v>8999335.6799999997</v>
      </c>
      <c r="F18" s="131">
        <f t="shared" si="0"/>
        <v>73.409060689948419</v>
      </c>
    </row>
    <row r="19" spans="1:6" ht="42" customHeight="1" x14ac:dyDescent="0.3">
      <c r="A19" s="38" t="s">
        <v>49</v>
      </c>
      <c r="B19" s="112">
        <v>700</v>
      </c>
      <c r="C19" s="116" t="s">
        <v>76</v>
      </c>
      <c r="D19" s="115">
        <v>12259162.01</v>
      </c>
      <c r="E19" s="115">
        <f>E20</f>
        <v>8999335.6799999997</v>
      </c>
      <c r="F19" s="131">
        <f t="shared" si="0"/>
        <v>73.409060689948419</v>
      </c>
    </row>
    <row r="20" spans="1:6" ht="38.4" customHeight="1" x14ac:dyDescent="0.3">
      <c r="A20" s="38" t="s">
        <v>50</v>
      </c>
      <c r="B20" s="112">
        <v>700</v>
      </c>
      <c r="C20" s="116" t="s">
        <v>77</v>
      </c>
      <c r="D20" s="115">
        <v>12259162.01</v>
      </c>
      <c r="E20" s="115">
        <f>E21</f>
        <v>8999335.6799999997</v>
      </c>
      <c r="F20" s="131">
        <f t="shared" si="0"/>
        <v>73.409060689948419</v>
      </c>
    </row>
    <row r="21" spans="1:6" ht="54" customHeight="1" x14ac:dyDescent="0.3">
      <c r="A21" s="38" t="s">
        <v>51</v>
      </c>
      <c r="B21" s="112">
        <v>700</v>
      </c>
      <c r="C21" s="116" t="s">
        <v>78</v>
      </c>
      <c r="D21" s="115">
        <v>12259162.01</v>
      </c>
      <c r="E21" s="115">
        <v>8999335.6799999997</v>
      </c>
      <c r="F21" s="131">
        <f t="shared" si="0"/>
        <v>73.409060689948419</v>
      </c>
    </row>
    <row r="22" spans="1:6" x14ac:dyDescent="0.3">
      <c r="A22" s="117"/>
      <c r="B22" s="117"/>
      <c r="C22" s="118"/>
      <c r="D22" s="119"/>
      <c r="E22" s="120"/>
      <c r="F22" s="151"/>
    </row>
    <row r="23" spans="1:6" x14ac:dyDescent="0.3">
      <c r="A23" s="121"/>
      <c r="B23" s="121"/>
      <c r="C23" s="122"/>
      <c r="D23" s="123"/>
      <c r="E23" s="124"/>
      <c r="F23" s="152"/>
    </row>
  </sheetData>
  <mergeCells count="8">
    <mergeCell ref="E1:F2"/>
    <mergeCell ref="A3:F3"/>
    <mergeCell ref="A6:A10"/>
    <mergeCell ref="B6:B10"/>
    <mergeCell ref="C6:C10"/>
    <mergeCell ref="D6:D10"/>
    <mergeCell ref="E6:E10"/>
    <mergeCell ref="F6:F10"/>
  </mergeCells>
  <pageMargins left="0.7" right="0.7" top="0.75" bottom="0.75" header="0.3" footer="0.3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C10" sqref="C10:E10"/>
    </sheetView>
  </sheetViews>
  <sheetFormatPr defaultRowHeight="14.4" x14ac:dyDescent="0.3"/>
  <cols>
    <col min="1" max="1" width="26.109375" style="100" customWidth="1"/>
    <col min="2" max="2" width="27.44140625" style="100" customWidth="1"/>
    <col min="3" max="3" width="12.44140625" style="100" customWidth="1"/>
    <col min="4" max="4" width="12.33203125" style="100" customWidth="1"/>
    <col min="5" max="5" width="14.88671875" style="153" customWidth="1"/>
    <col min="7" max="7" width="10" bestFit="1" customWidth="1"/>
  </cols>
  <sheetData>
    <row r="1" spans="1:5" x14ac:dyDescent="0.3">
      <c r="D1" s="156" t="s">
        <v>325</v>
      </c>
      <c r="E1" s="156"/>
    </row>
    <row r="2" spans="1:5" ht="31.95" customHeight="1" x14ac:dyDescent="0.3">
      <c r="D2" s="156"/>
      <c r="E2" s="156"/>
    </row>
    <row r="3" spans="1:5" ht="46.2" customHeight="1" x14ac:dyDescent="0.3">
      <c r="A3" s="187" t="s">
        <v>324</v>
      </c>
      <c r="B3" s="188"/>
      <c r="C3" s="188"/>
      <c r="D3" s="188"/>
      <c r="E3" s="188"/>
    </row>
    <row r="4" spans="1:5" ht="16.95" customHeight="1" x14ac:dyDescent="0.3">
      <c r="A4" s="104"/>
      <c r="B4" s="105"/>
      <c r="C4" s="105"/>
      <c r="D4" s="105"/>
      <c r="E4" s="149"/>
    </row>
    <row r="5" spans="1:5" x14ac:dyDescent="0.3">
      <c r="A5" s="106"/>
      <c r="B5" s="107"/>
      <c r="C5" s="108"/>
      <c r="D5" s="109"/>
      <c r="E5" s="150" t="s">
        <v>171</v>
      </c>
    </row>
    <row r="6" spans="1:5" x14ac:dyDescent="0.3">
      <c r="A6" s="168" t="s">
        <v>0</v>
      </c>
      <c r="B6" s="168" t="s">
        <v>71</v>
      </c>
      <c r="C6" s="168" t="s">
        <v>2</v>
      </c>
      <c r="D6" s="168" t="s">
        <v>3</v>
      </c>
      <c r="E6" s="166" t="s">
        <v>336</v>
      </c>
    </row>
    <row r="7" spans="1:5" ht="25.8" customHeight="1" x14ac:dyDescent="0.3">
      <c r="A7" s="169"/>
      <c r="B7" s="169"/>
      <c r="C7" s="169"/>
      <c r="D7" s="169"/>
      <c r="E7" s="167"/>
    </row>
    <row r="8" spans="1:5" x14ac:dyDescent="0.3">
      <c r="A8" s="27">
        <v>1</v>
      </c>
      <c r="B8" s="28">
        <v>2</v>
      </c>
      <c r="C8" s="29" t="s">
        <v>315</v>
      </c>
      <c r="D8" s="29" t="s">
        <v>4</v>
      </c>
      <c r="E8" s="138" t="s">
        <v>5</v>
      </c>
    </row>
    <row r="9" spans="1:5" ht="35.4" customHeight="1" x14ac:dyDescent="0.3">
      <c r="A9" s="30" t="s">
        <v>41</v>
      </c>
      <c r="B9" s="31" t="s">
        <v>8</v>
      </c>
      <c r="C9" s="24">
        <v>4114837.48</v>
      </c>
      <c r="D9" s="24">
        <v>985038.51</v>
      </c>
      <c r="E9" s="130">
        <f>D9/C9*100</f>
        <v>23.938697817052059</v>
      </c>
    </row>
    <row r="10" spans="1:5" ht="41.4" customHeight="1" x14ac:dyDescent="0.3">
      <c r="A10" s="125" t="s">
        <v>316</v>
      </c>
      <c r="B10" s="113" t="s">
        <v>72</v>
      </c>
      <c r="C10" s="86">
        <v>4114837.48</v>
      </c>
      <c r="D10" s="86">
        <v>985038.51</v>
      </c>
      <c r="E10" s="131">
        <f>D10/C10*100</f>
        <v>23.938697817052059</v>
      </c>
    </row>
    <row r="11" spans="1:5" ht="21" customHeight="1" x14ac:dyDescent="0.3">
      <c r="A11" s="111" t="s">
        <v>42</v>
      </c>
      <c r="B11" s="113" t="s">
        <v>72</v>
      </c>
      <c r="C11" s="86">
        <v>4114837.48</v>
      </c>
      <c r="D11" s="86">
        <v>985038.51</v>
      </c>
      <c r="E11" s="131">
        <f t="shared" ref="E11:E19" si="0">D11/C11*100</f>
        <v>23.938697817052059</v>
      </c>
    </row>
    <row r="12" spans="1:5" ht="20.399999999999999" customHeight="1" x14ac:dyDescent="0.3">
      <c r="A12" s="114" t="s">
        <v>172</v>
      </c>
      <c r="B12" s="113" t="s">
        <v>43</v>
      </c>
      <c r="C12" s="115">
        <v>-8144324.5300000003</v>
      </c>
      <c r="D12" s="115">
        <f>D13</f>
        <v>-8014297.1699999999</v>
      </c>
      <c r="E12" s="131">
        <f t="shared" si="0"/>
        <v>98.403460477034784</v>
      </c>
    </row>
    <row r="13" spans="1:5" ht="24.6" customHeight="1" x14ac:dyDescent="0.3">
      <c r="A13" s="38" t="s">
        <v>44</v>
      </c>
      <c r="B13" s="113" t="s">
        <v>73</v>
      </c>
      <c r="C13" s="115">
        <v>-8144324.5300000003</v>
      </c>
      <c r="D13" s="115">
        <f>D14</f>
        <v>-8014297.1699999999</v>
      </c>
      <c r="E13" s="131">
        <f t="shared" si="0"/>
        <v>98.403460477034784</v>
      </c>
    </row>
    <row r="14" spans="1:5" ht="30" customHeight="1" x14ac:dyDescent="0.3">
      <c r="A14" s="38" t="s">
        <v>45</v>
      </c>
      <c r="B14" s="113" t="s">
        <v>74</v>
      </c>
      <c r="C14" s="115">
        <v>-8144324.5300000003</v>
      </c>
      <c r="D14" s="115">
        <f>D15</f>
        <v>-8014297.1699999999</v>
      </c>
      <c r="E14" s="131">
        <f t="shared" si="0"/>
        <v>98.403460477034784</v>
      </c>
    </row>
    <row r="15" spans="1:5" ht="35.4" customHeight="1" x14ac:dyDescent="0.3">
      <c r="A15" s="38" t="s">
        <v>46</v>
      </c>
      <c r="B15" s="113" t="s">
        <v>75</v>
      </c>
      <c r="C15" s="115">
        <v>-8144324.5300000003</v>
      </c>
      <c r="D15" s="115">
        <v>-8014297.1699999999</v>
      </c>
      <c r="E15" s="131">
        <f t="shared" si="0"/>
        <v>98.403460477034784</v>
      </c>
    </row>
    <row r="16" spans="1:5" ht="22.95" customHeight="1" x14ac:dyDescent="0.3">
      <c r="A16" s="114" t="s">
        <v>47</v>
      </c>
      <c r="B16" s="113" t="s">
        <v>48</v>
      </c>
      <c r="C16" s="115">
        <v>12259162.01</v>
      </c>
      <c r="D16" s="115">
        <f>D17</f>
        <v>8999335.6799999997</v>
      </c>
      <c r="E16" s="131">
        <f t="shared" si="0"/>
        <v>73.409060689948419</v>
      </c>
    </row>
    <row r="17" spans="1:7" ht="25.95" customHeight="1" x14ac:dyDescent="0.3">
      <c r="A17" s="38" t="s">
        <v>49</v>
      </c>
      <c r="B17" s="116" t="s">
        <v>76</v>
      </c>
      <c r="C17" s="115">
        <v>12259162.01</v>
      </c>
      <c r="D17" s="115">
        <f>D18</f>
        <v>8999335.6799999997</v>
      </c>
      <c r="E17" s="131">
        <f t="shared" si="0"/>
        <v>73.409060689948419</v>
      </c>
    </row>
    <row r="18" spans="1:7" ht="33" customHeight="1" x14ac:dyDescent="0.3">
      <c r="A18" s="38" t="s">
        <v>50</v>
      </c>
      <c r="B18" s="116" t="s">
        <v>77</v>
      </c>
      <c r="C18" s="115">
        <v>12259162.01</v>
      </c>
      <c r="D18" s="115">
        <f>D19</f>
        <v>8999335.6799999997</v>
      </c>
      <c r="E18" s="131">
        <f t="shared" si="0"/>
        <v>73.409060689948419</v>
      </c>
      <c r="G18" s="21"/>
    </row>
    <row r="19" spans="1:7" ht="43.95" customHeight="1" x14ac:dyDescent="0.3">
      <c r="A19" s="38" t="s">
        <v>51</v>
      </c>
      <c r="B19" s="116" t="s">
        <v>78</v>
      </c>
      <c r="C19" s="115">
        <v>12259162.01</v>
      </c>
      <c r="D19" s="115">
        <v>8999335.6799999997</v>
      </c>
      <c r="E19" s="131">
        <f t="shared" si="0"/>
        <v>73.409060689948419</v>
      </c>
    </row>
    <row r="20" spans="1:7" x14ac:dyDescent="0.3">
      <c r="A20" s="117"/>
      <c r="B20" s="118"/>
      <c r="C20" s="119"/>
      <c r="D20" s="126"/>
      <c r="E20" s="151"/>
    </row>
    <row r="21" spans="1:7" x14ac:dyDescent="0.3">
      <c r="A21" s="121"/>
      <c r="B21" s="122"/>
      <c r="C21" s="123"/>
      <c r="D21" s="124"/>
      <c r="E21" s="152"/>
    </row>
  </sheetData>
  <mergeCells count="7">
    <mergeCell ref="D1:E2"/>
    <mergeCell ref="A3:E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9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A555A0A-3FCD-451C-8F7B-EF7BE23BE13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Приложение 7</vt:lpstr>
      <vt:lpstr>Приложение 6</vt:lpstr>
      <vt:lpstr>Приложение 5</vt:lpstr>
      <vt:lpstr>Приложение 4</vt:lpstr>
      <vt:lpstr>Приложение 3</vt:lpstr>
      <vt:lpstr>Приложение 2</vt:lpstr>
      <vt:lpstr>Приложение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PROKOFYEVA\1</dc:creator>
  <cp:lastModifiedBy>XTreme</cp:lastModifiedBy>
  <cp:lastPrinted>2020-12-08T08:12:36Z</cp:lastPrinted>
  <dcterms:created xsi:type="dcterms:W3CDTF">2020-02-23T07:03:45Z</dcterms:created>
  <dcterms:modified xsi:type="dcterms:W3CDTF">2020-12-15T13:36:39Z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18.2.0.248066824</vt:lpwstr>
  </property>
  <property fmtid="{D5CDD505-2E9C-101B-9397-08002B2CF9AE}" pid="6" name="Тип сервера">
    <vt:lpwstr>MSSQL</vt:lpwstr>
  </property>
  <property fmtid="{D5CDD505-2E9C-101B-9397-08002B2CF9AE}" pid="7" name="Сервер">
    <vt:lpwstr>172.20.0.5</vt:lpwstr>
  </property>
  <property fmtid="{D5CDD505-2E9C-101B-9397-08002B2CF9AE}" pid="8" name="База">
    <vt:lpwstr>svod_smart</vt:lpwstr>
  </property>
  <property fmtid="{D5CDD505-2E9C-101B-9397-08002B2CF9AE}" pid="9" name="Пользователь">
    <vt:lpwstr>m_11000_09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